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8855" windowHeight="817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Rekapitulace!$G$23</definedName>
    <definedName name="Dodavka0">Položky!#REF!</definedName>
    <definedName name="HSV">Rekapitulace!$E$23</definedName>
    <definedName name="HSV0">Položky!#REF!</definedName>
    <definedName name="HZS">Rekapitulace!$I$23</definedName>
    <definedName name="HZS0">Položky!#REF!</definedName>
    <definedName name="JKSO">'Krycí list'!$F$4</definedName>
    <definedName name="MJ">'Krycí list'!$G$4</definedName>
    <definedName name="Mont">Rekapitulace!$H$23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Položky!$A$1:$G$99</definedName>
    <definedName name="_xlnm.Print_Area" localSheetId="1">Rekapitulace!$A$1:$I$31</definedName>
    <definedName name="PocetMJ">'Krycí list'!$G$7</definedName>
    <definedName name="Poznamka">'Krycí list'!$B$37</definedName>
    <definedName name="Projektant">'Krycí list'!$C$7</definedName>
    <definedName name="PSV">Rekapitulace!$F$23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Rekapitulace!$H$30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24519"/>
</workbook>
</file>

<file path=xl/calcChain.xml><?xml version="1.0" encoding="utf-8"?>
<calcChain xmlns="http://schemas.openxmlformats.org/spreadsheetml/2006/main">
  <c r="BE98" i="3"/>
  <c r="BD98"/>
  <c r="BC98"/>
  <c r="BA98"/>
  <c r="G98"/>
  <c r="BB98" s="1"/>
  <c r="BE96"/>
  <c r="BD96"/>
  <c r="BC96"/>
  <c r="BA96"/>
  <c r="G96"/>
  <c r="BB96" s="1"/>
  <c r="BE87"/>
  <c r="BD87"/>
  <c r="BC87"/>
  <c r="BA87"/>
  <c r="G87"/>
  <c r="BB87" s="1"/>
  <c r="BB99" s="1"/>
  <c r="F22" i="2" s="1"/>
  <c r="B22"/>
  <c r="A22"/>
  <c r="BE99" i="3"/>
  <c r="I22" i="2" s="1"/>
  <c r="BD99" i="3"/>
  <c r="H22" i="2" s="1"/>
  <c r="BC99" i="3"/>
  <c r="G22" i="2" s="1"/>
  <c r="BA99" i="3"/>
  <c r="E22" i="2" s="1"/>
  <c r="G99" i="3"/>
  <c r="C99"/>
  <c r="BE84"/>
  <c r="BD84"/>
  <c r="BC84"/>
  <c r="BA84"/>
  <c r="G84"/>
  <c r="BB84" s="1"/>
  <c r="BE83"/>
  <c r="BD83"/>
  <c r="BC83"/>
  <c r="BA83"/>
  <c r="G83"/>
  <c r="BB83" s="1"/>
  <c r="BE82"/>
  <c r="BD82"/>
  <c r="BC82"/>
  <c r="BA82"/>
  <c r="BA85" s="1"/>
  <c r="E21" i="2" s="1"/>
  <c r="G82" i="3"/>
  <c r="BB82" s="1"/>
  <c r="BE81"/>
  <c r="BE85" s="1"/>
  <c r="I21" i="2" s="1"/>
  <c r="BD81" i="3"/>
  <c r="BC81"/>
  <c r="BA81"/>
  <c r="G81"/>
  <c r="BB81" s="1"/>
  <c r="BB85" s="1"/>
  <c r="F21" i="2" s="1"/>
  <c r="B21"/>
  <c r="A21"/>
  <c r="BC85" i="3"/>
  <c r="G21" i="2" s="1"/>
  <c r="C85" i="3"/>
  <c r="BE78"/>
  <c r="BD78"/>
  <c r="BC78"/>
  <c r="BA78"/>
  <c r="BA79" s="1"/>
  <c r="E20" i="2" s="1"/>
  <c r="G78" i="3"/>
  <c r="BB78" s="1"/>
  <c r="BE77"/>
  <c r="BE79" s="1"/>
  <c r="I20" i="2" s="1"/>
  <c r="BD77" i="3"/>
  <c r="BC77"/>
  <c r="BA77"/>
  <c r="G77"/>
  <c r="BB77" s="1"/>
  <c r="BB79" s="1"/>
  <c r="F20" i="2" s="1"/>
  <c r="B20"/>
  <c r="A20"/>
  <c r="BC79" i="3"/>
  <c r="G20" i="2" s="1"/>
  <c r="C79" i="3"/>
  <c r="BE74"/>
  <c r="BD74"/>
  <c r="BD75" s="1"/>
  <c r="H19" i="2" s="1"/>
  <c r="BC74" i="3"/>
  <c r="BA74"/>
  <c r="G74"/>
  <c r="BB74" s="1"/>
  <c r="BB75" s="1"/>
  <c r="F19" i="2" s="1"/>
  <c r="B19"/>
  <c r="A19"/>
  <c r="BE75" i="3"/>
  <c r="I19" i="2" s="1"/>
  <c r="BC75" i="3"/>
  <c r="G19" i="2" s="1"/>
  <c r="BA75" i="3"/>
  <c r="E19" i="2" s="1"/>
  <c r="C75" i="3"/>
  <c r="BE71"/>
  <c r="BD71"/>
  <c r="BC71"/>
  <c r="BA71"/>
  <c r="G71"/>
  <c r="BB71" s="1"/>
  <c r="BE70"/>
  <c r="BD70"/>
  <c r="BC70"/>
  <c r="BA70"/>
  <c r="G70"/>
  <c r="BB70" s="1"/>
  <c r="BE69"/>
  <c r="BD69"/>
  <c r="BC69"/>
  <c r="BA69"/>
  <c r="G69"/>
  <c r="BB69" s="1"/>
  <c r="BE68"/>
  <c r="BD68"/>
  <c r="BC68"/>
  <c r="BA68"/>
  <c r="G68"/>
  <c r="BB68" s="1"/>
  <c r="BE66"/>
  <c r="BE72" s="1"/>
  <c r="I18" i="2" s="1"/>
  <c r="BD66" i="3"/>
  <c r="BC66"/>
  <c r="BA66"/>
  <c r="G66"/>
  <c r="BB66" s="1"/>
  <c r="BB72" s="1"/>
  <c r="F18" i="2" s="1"/>
  <c r="B18"/>
  <c r="A18"/>
  <c r="BC72" i="3"/>
  <c r="G18" i="2" s="1"/>
  <c r="BA72" i="3"/>
  <c r="E18" i="2" s="1"/>
  <c r="C72" i="3"/>
  <c r="BE63"/>
  <c r="BD63"/>
  <c r="BC63"/>
  <c r="BA63"/>
  <c r="G63"/>
  <c r="BB63" s="1"/>
  <c r="BE62"/>
  <c r="BE64" s="1"/>
  <c r="I17" i="2" s="1"/>
  <c r="BD62" i="3"/>
  <c r="BC62"/>
  <c r="BA62"/>
  <c r="G62"/>
  <c r="BB62" s="1"/>
  <c r="B17" i="2"/>
  <c r="A17"/>
  <c r="BC64" i="3"/>
  <c r="G17" i="2" s="1"/>
  <c r="BA64" i="3"/>
  <c r="E17" i="2" s="1"/>
  <c r="C64" i="3"/>
  <c r="BE58"/>
  <c r="BD58"/>
  <c r="BD60" s="1"/>
  <c r="H16" i="2" s="1"/>
  <c r="BC58" i="3"/>
  <c r="BB58"/>
  <c r="BB60" s="1"/>
  <c r="F16" i="2" s="1"/>
  <c r="G58" i="3"/>
  <c r="BA58" s="1"/>
  <c r="BA60" s="1"/>
  <c r="E16" i="2" s="1"/>
  <c r="B16"/>
  <c r="A16"/>
  <c r="BE60" i="3"/>
  <c r="I16" i="2" s="1"/>
  <c r="BC60" i="3"/>
  <c r="G16" i="2" s="1"/>
  <c r="C60" i="3"/>
  <c r="BE54"/>
  <c r="BD54"/>
  <c r="BC54"/>
  <c r="BB54"/>
  <c r="G54"/>
  <c r="BA54" s="1"/>
  <c r="BE52"/>
  <c r="BD52"/>
  <c r="BC52"/>
  <c r="BB52"/>
  <c r="G52"/>
  <c r="BA52" s="1"/>
  <c r="BE50"/>
  <c r="BD50"/>
  <c r="BC50"/>
  <c r="BB50"/>
  <c r="G50"/>
  <c r="BA50" s="1"/>
  <c r="BE46"/>
  <c r="BD46"/>
  <c r="BC46"/>
  <c r="BB46"/>
  <c r="G46"/>
  <c r="BA46" s="1"/>
  <c r="BE44"/>
  <c r="BD44"/>
  <c r="BC44"/>
  <c r="BB44"/>
  <c r="G44"/>
  <c r="BA44" s="1"/>
  <c r="BE41"/>
  <c r="BD41"/>
  <c r="BC41"/>
  <c r="BB41"/>
  <c r="G41"/>
  <c r="BA41" s="1"/>
  <c r="BE40"/>
  <c r="BD40"/>
  <c r="BD56" s="1"/>
  <c r="H15" i="2" s="1"/>
  <c r="BC40" i="3"/>
  <c r="BB40"/>
  <c r="BB56" s="1"/>
  <c r="F15" i="2" s="1"/>
  <c r="G40" i="3"/>
  <c r="BA40" s="1"/>
  <c r="B15" i="2"/>
  <c r="A15"/>
  <c r="BE56" i="3"/>
  <c r="I15" i="2" s="1"/>
  <c r="BC56" i="3"/>
  <c r="G15" i="2" s="1"/>
  <c r="C56" i="3"/>
  <c r="BE36"/>
  <c r="BD36"/>
  <c r="BC36"/>
  <c r="BB36"/>
  <c r="G36"/>
  <c r="BA36" s="1"/>
  <c r="BE35"/>
  <c r="BD35"/>
  <c r="BC35"/>
  <c r="BB35"/>
  <c r="G35"/>
  <c r="BA35" s="1"/>
  <c r="BE33"/>
  <c r="BD33"/>
  <c r="BC33"/>
  <c r="BB33"/>
  <c r="G33"/>
  <c r="BA33" s="1"/>
  <c r="BE32"/>
  <c r="BE38" s="1"/>
  <c r="I14" i="2" s="1"/>
  <c r="BD32" i="3"/>
  <c r="BC32"/>
  <c r="BB32"/>
  <c r="G32"/>
  <c r="BA32" s="1"/>
  <c r="BA38" s="1"/>
  <c r="E14" i="2" s="1"/>
  <c r="B14"/>
  <c r="A14"/>
  <c r="BC38" i="3"/>
  <c r="G14" i="2" s="1"/>
  <c r="C38" i="3"/>
  <c r="BE29"/>
  <c r="BD29"/>
  <c r="BD30" s="1"/>
  <c r="H13" i="2" s="1"/>
  <c r="BC29" i="3"/>
  <c r="BB29"/>
  <c r="BB30" s="1"/>
  <c r="F13" i="2" s="1"/>
  <c r="G29" i="3"/>
  <c r="BA29" s="1"/>
  <c r="BA30" s="1"/>
  <c r="E13" i="2" s="1"/>
  <c r="B13"/>
  <c r="A13"/>
  <c r="BE30" i="3"/>
  <c r="I13" i="2" s="1"/>
  <c r="BC30" i="3"/>
  <c r="G13" i="2" s="1"/>
  <c r="C30" i="3"/>
  <c r="BE26"/>
  <c r="BD26"/>
  <c r="BD27" s="1"/>
  <c r="H12" i="2" s="1"/>
  <c r="BC26" i="3"/>
  <c r="BB26"/>
  <c r="BB27" s="1"/>
  <c r="F12" i="2" s="1"/>
  <c r="G26" i="3"/>
  <c r="BA26" s="1"/>
  <c r="BA27" s="1"/>
  <c r="E12" i="2" s="1"/>
  <c r="B12"/>
  <c r="A12"/>
  <c r="BE27" i="3"/>
  <c r="I12" i="2" s="1"/>
  <c r="BC27" i="3"/>
  <c r="G12" i="2" s="1"/>
  <c r="C27" i="3"/>
  <c r="BE23"/>
  <c r="BD23"/>
  <c r="BC23"/>
  <c r="BB23"/>
  <c r="G23"/>
  <c r="BA23" s="1"/>
  <c r="BE22"/>
  <c r="BD22"/>
  <c r="BD24" s="1"/>
  <c r="H11" i="2" s="1"/>
  <c r="BC22" i="3"/>
  <c r="BB22"/>
  <c r="BB24" s="1"/>
  <c r="F11" i="2" s="1"/>
  <c r="G22" i="3"/>
  <c r="BA22" s="1"/>
  <c r="BA24" s="1"/>
  <c r="E11" i="2" s="1"/>
  <c r="B11"/>
  <c r="A11"/>
  <c r="BE24" i="3"/>
  <c r="I11" i="2" s="1"/>
  <c r="BC24" i="3"/>
  <c r="G11" i="2" s="1"/>
  <c r="C24" i="3"/>
  <c r="BE19"/>
  <c r="BD19"/>
  <c r="BD20" s="1"/>
  <c r="H10" i="2" s="1"/>
  <c r="BC19" i="3"/>
  <c r="BB19"/>
  <c r="BB20" s="1"/>
  <c r="F10" i="2" s="1"/>
  <c r="G19" i="3"/>
  <c r="BA19" s="1"/>
  <c r="BA20" s="1"/>
  <c r="E10" i="2" s="1"/>
  <c r="B10"/>
  <c r="A10"/>
  <c r="BE20" i="3"/>
  <c r="I10" i="2" s="1"/>
  <c r="BC20" i="3"/>
  <c r="G10" i="2" s="1"/>
  <c r="C20" i="3"/>
  <c r="BE16"/>
  <c r="BD16"/>
  <c r="BD17" s="1"/>
  <c r="H9" i="2" s="1"/>
  <c r="BC16" i="3"/>
  <c r="BB16"/>
  <c r="BB17" s="1"/>
  <c r="F9" i="2" s="1"/>
  <c r="G16" i="3"/>
  <c r="BA16" s="1"/>
  <c r="BA17" s="1"/>
  <c r="E9" i="2" s="1"/>
  <c r="B9"/>
  <c r="A9"/>
  <c r="BE17" i="3"/>
  <c r="I9" i="2" s="1"/>
  <c r="BC17" i="3"/>
  <c r="G9" i="2" s="1"/>
  <c r="C17" i="3"/>
  <c r="BE13"/>
  <c r="BD13"/>
  <c r="BD14" s="1"/>
  <c r="H8" i="2" s="1"/>
  <c r="BC13" i="3"/>
  <c r="BB13"/>
  <c r="BB14" s="1"/>
  <c r="F8" i="2" s="1"/>
  <c r="G13" i="3"/>
  <c r="BA13" s="1"/>
  <c r="BA14" s="1"/>
  <c r="E8" i="2" s="1"/>
  <c r="B8"/>
  <c r="A8"/>
  <c r="BE14" i="3"/>
  <c r="I8" i="2" s="1"/>
  <c r="BC14" i="3"/>
  <c r="G8" i="2" s="1"/>
  <c r="C14" i="3"/>
  <c r="BE10"/>
  <c r="BD10"/>
  <c r="BC10"/>
  <c r="BB10"/>
  <c r="G10"/>
  <c r="BA10" s="1"/>
  <c r="BE8"/>
  <c r="BD8"/>
  <c r="BC8"/>
  <c r="BB8"/>
  <c r="G8"/>
  <c r="BA8" s="1"/>
  <c r="B7" i="2"/>
  <c r="A7"/>
  <c r="BE11" i="3"/>
  <c r="I7" i="2" s="1"/>
  <c r="BC11" i="3"/>
  <c r="G7" i="2" s="1"/>
  <c r="G23" s="1"/>
  <c r="C14" i="1" s="1"/>
  <c r="C11" i="3"/>
  <c r="C4"/>
  <c r="F3"/>
  <c r="C3"/>
  <c r="C2" i="2"/>
  <c r="C1"/>
  <c r="F33" i="1"/>
  <c r="F31"/>
  <c r="G8"/>
  <c r="F34" l="1"/>
  <c r="I23" i="2"/>
  <c r="C20" i="1" s="1"/>
  <c r="BB11" i="3"/>
  <c r="F7" i="2" s="1"/>
  <c r="BD11" i="3"/>
  <c r="H7" i="2" s="1"/>
  <c r="BB38" i="3"/>
  <c r="F14" i="2" s="1"/>
  <c r="BD38" i="3"/>
  <c r="H14" i="2" s="1"/>
  <c r="BA56" i="3"/>
  <c r="E15" i="2" s="1"/>
  <c r="BD64" i="3"/>
  <c r="H17" i="2" s="1"/>
  <c r="BD72" i="3"/>
  <c r="H18" i="2" s="1"/>
  <c r="BD79" i="3"/>
  <c r="H20" i="2" s="1"/>
  <c r="BD85" i="3"/>
  <c r="H21" i="2" s="1"/>
  <c r="BA11" i="3"/>
  <c r="E7" i="2" s="1"/>
  <c r="BB64" i="3"/>
  <c r="F17" i="2" s="1"/>
  <c r="G11" i="3"/>
  <c r="G14"/>
  <c r="G17"/>
  <c r="G20"/>
  <c r="G24"/>
  <c r="G27"/>
  <c r="G30"/>
  <c r="G38"/>
  <c r="G56"/>
  <c r="G60"/>
  <c r="G64"/>
  <c r="G72"/>
  <c r="G75"/>
  <c r="G79"/>
  <c r="G85"/>
  <c r="F23" i="2" l="1"/>
  <c r="C17" i="1" s="1"/>
  <c r="E23" i="2"/>
  <c r="G28" s="1"/>
  <c r="I28" s="1"/>
  <c r="H23"/>
  <c r="C15" i="1" s="1"/>
  <c r="G29" i="2"/>
  <c r="I29" s="1"/>
  <c r="G15" i="1" s="1"/>
  <c r="C16"/>
  <c r="C18" l="1"/>
  <c r="C21" s="1"/>
  <c r="G14"/>
  <c r="H30" i="2"/>
  <c r="G22" i="1" s="1"/>
  <c r="G21" l="1"/>
  <c r="C22"/>
</calcChain>
</file>

<file path=xl/sharedStrings.xml><?xml version="1.0" encoding="utf-8"?>
<sst xmlns="http://schemas.openxmlformats.org/spreadsheetml/2006/main" count="322" uniqueCount="207">
  <si>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</si>
  <si>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</si>
  <si>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</si>
  <si>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</si>
  <si>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</si>
  <si>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</si>
  <si>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</si>
  <si>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</si>
  <si>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</si>
  <si>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</si>
  <si>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</si>
  <si>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</si>
  <si>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</si>
  <si>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</si>
  <si>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</si>
  <si>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</si>
  <si>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</si>
  <si>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</si>
  <si>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</si>
  <si>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</si>
  <si>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</si>
  <si>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</si>
  <si>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</si>
  <si>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</si>
  <si>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</si>
  <si>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</si>
  <si>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</si>
  <si>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</si>
  <si>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</si>
  <si>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</si>
  <si>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</si>
  <si>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</si>
  <si>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</si>
  <si>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</si>
  <si>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</si>
  <si>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</si>
  <si>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</si>
  <si>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</si>
  <si>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</si>
  <si>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</si>
  <si>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</si>
  <si>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</si>
  <si>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</si>
  <si>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</si>
  <si>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</si>
  <si>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</si>
  <si>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</si>
  <si>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</si>
  <si>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</si>
  <si>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</si>
  <si>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</si>
  <si>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</si>
  <si>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</si>
  <si>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</si>
  <si>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</si>
  <si>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</si>
  <si>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</si>
  <si>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</si>
  <si>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</si>
  <si>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</si>
  <si>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</si>
  <si>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</si>
  <si>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</si>
  <si>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</si>
  <si>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</si>
  <si>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</si>
  <si>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</si>
  <si>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</si>
  <si>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Sanace podlahy</t>
  </si>
  <si>
    <t>Mateřská škola</t>
  </si>
  <si>
    <t>2</t>
  </si>
  <si>
    <t>216 90-4112.R</t>
  </si>
  <si>
    <t xml:space="preserve">Očištění tlakovou vodou zdiva stěn a rubu kleneb </t>
  </si>
  <si>
    <t>m2</t>
  </si>
  <si>
    <t>281,25</t>
  </si>
  <si>
    <t>216 90-4391.R</t>
  </si>
  <si>
    <t xml:space="preserve">Příplatek za ruční dočištění ocelovými kartáči </t>
  </si>
  <si>
    <t>3</t>
  </si>
  <si>
    <t>Svislé a kompletní konstrukce</t>
  </si>
  <si>
    <t>388 12-9720</t>
  </si>
  <si>
    <t>Montáž krycích desek kanálů zpětná montáž</t>
  </si>
  <si>
    <t>61</t>
  </si>
  <si>
    <t>Upravy povrchů vnitřní</t>
  </si>
  <si>
    <t>612 10-0033.RAA</t>
  </si>
  <si>
    <t>Oprava omítek stěn vnitřních vápenocem. štukových po demontáži dřev,obkladů</t>
  </si>
  <si>
    <t>62</t>
  </si>
  <si>
    <t>Upravy povrchů vnější</t>
  </si>
  <si>
    <t>622 90-3111.R</t>
  </si>
  <si>
    <t xml:space="preserve">Očištění podlah před opravou, ručně </t>
  </si>
  <si>
    <t>63</t>
  </si>
  <si>
    <t>Podlahy a podlahové konstrukce</t>
  </si>
  <si>
    <t>631 32-0021.RAA</t>
  </si>
  <si>
    <t>Mazanina vyztužená sítí, beton C 12/15, tl. 8 cm vyztužená sítí - drát 5,0 oka 100/100 mm</t>
  </si>
  <si>
    <t>631 10-0000.RA0</t>
  </si>
  <si>
    <t xml:space="preserve">Podlaha z dlažby mramorové, potěr 3 cm </t>
  </si>
  <si>
    <t>93</t>
  </si>
  <si>
    <t>Dokončovací práce inž.staveb</t>
  </si>
  <si>
    <t>938 90-8411.R00</t>
  </si>
  <si>
    <t xml:space="preserve">Očištění povrchu krytu saponátovým roztokem </t>
  </si>
  <si>
    <t>95</t>
  </si>
  <si>
    <t>Dokončovací kce na pozem.stav.</t>
  </si>
  <si>
    <t>952 90-1111.R00</t>
  </si>
  <si>
    <t xml:space="preserve">Vyčištění budov o výšce podlaží do 4 m </t>
  </si>
  <si>
    <t>96</t>
  </si>
  <si>
    <t>Bourání konstrukcí</t>
  </si>
  <si>
    <t>965 08-1713.R00</t>
  </si>
  <si>
    <t xml:space="preserve">Bourání dlaždic keramických tl. 1 cm, nad 1 m2 </t>
  </si>
  <si>
    <t>965 20-0013.RA0</t>
  </si>
  <si>
    <t>Bourání mazanin betonových s potěrem nebo teracem pod dlažbou</t>
  </si>
  <si>
    <t>m3</t>
  </si>
  <si>
    <t>281,25*0,092</t>
  </si>
  <si>
    <t>963 01-5111.R00</t>
  </si>
  <si>
    <t xml:space="preserve">Demontáž prefabrikovaných krycích desek 0,06 t </t>
  </si>
  <si>
    <t>kus</t>
  </si>
  <si>
    <t>965 04-1341.R</t>
  </si>
  <si>
    <t xml:space="preserve">Bourání desek pilinobeton </t>
  </si>
  <si>
    <t>97</t>
  </si>
  <si>
    <t>Prorážení otvorů</t>
  </si>
  <si>
    <t>978 07-1261.R00</t>
  </si>
  <si>
    <t xml:space="preserve">Odsekání  izolace lepenk. vodor. nad 1 m2 </t>
  </si>
  <si>
    <t>979 08-4212.R00</t>
  </si>
  <si>
    <t xml:space="preserve">Vodorovná doprava vybour. hmot po suchu do 50 m </t>
  </si>
  <si>
    <t>t</t>
  </si>
  <si>
    <t>;kryt kanálu na meziskládku a zpět</t>
  </si>
  <si>
    <t>0,50*2</t>
  </si>
  <si>
    <t>979 08-2113.R00</t>
  </si>
  <si>
    <t xml:space="preserve">Vodorovná doprava suti po suchu do 1000 m </t>
  </si>
  <si>
    <t>536,03+0,94</t>
  </si>
  <si>
    <t>979 08-2119.R00</t>
  </si>
  <si>
    <t xml:space="preserve">Příplatek k přesunu suti za každých dalších 1000 m </t>
  </si>
  <si>
    <t>;skládka Technických služeb Kbely orientačně</t>
  </si>
  <si>
    <t>536*2,5</t>
  </si>
  <si>
    <t>0,94*2,5</t>
  </si>
  <si>
    <t>979 08-7112.R00</t>
  </si>
  <si>
    <t xml:space="preserve">Nakládání suti na dopravní prostředky </t>
  </si>
  <si>
    <t>536,97</t>
  </si>
  <si>
    <t>979 99-0107.R00</t>
  </si>
  <si>
    <t xml:space="preserve">Poplatek za skládku suti orientačně </t>
  </si>
  <si>
    <t>979 09-3111.R00</t>
  </si>
  <si>
    <t xml:space="preserve">Uložení suti na skládku bez zhutnění </t>
  </si>
  <si>
    <t>99</t>
  </si>
  <si>
    <t>Staveništní přesun hmot</t>
  </si>
  <si>
    <t>999 28-1111.R00</t>
  </si>
  <si>
    <t xml:space="preserve">Přesun hmot pro opravy a údržbu do výšky 25 m </t>
  </si>
  <si>
    <t>63,38+1,0</t>
  </si>
  <si>
    <t>711</t>
  </si>
  <si>
    <t>Izolace proti vodě</t>
  </si>
  <si>
    <t>711 14-1559.RY2</t>
  </si>
  <si>
    <t>Izolace proti vlhk. vodorovná pásy přitavením 1 vrstva - včetně dod. Glastek 40 special mineral</t>
  </si>
  <si>
    <t>998 71-1201.R00</t>
  </si>
  <si>
    <t xml:space="preserve">Přesun hmot pro izolace proti vodě, výšky do 6 m </t>
  </si>
  <si>
    <t>713</t>
  </si>
  <si>
    <t>Izolace tepelné</t>
  </si>
  <si>
    <t>713 10-0823.R00</t>
  </si>
  <si>
    <t xml:space="preserve">Odstr. tepelné izolace, Fibrex 1str. tl. 5 cm </t>
  </si>
  <si>
    <t>713 12-1121.R00</t>
  </si>
  <si>
    <t xml:space="preserve">Izolace tepelná podlah na sucho, dvouvrstvá </t>
  </si>
  <si>
    <t>283-75837</t>
  </si>
  <si>
    <t xml:space="preserve">Deska z lehč. polystyrénu 1000x500x90 mm EPS 70 Z </t>
  </si>
  <si>
    <t>713 19-1100.RT9</t>
  </si>
  <si>
    <t>Položení izolační fólie včetně dodávky fólie PE</t>
  </si>
  <si>
    <t>998 71-3201.R00</t>
  </si>
  <si>
    <t xml:space="preserve">Přesun hmot pro izolace tepelné, výšky do 6 m </t>
  </si>
  <si>
    <t>722</t>
  </si>
  <si>
    <t>722 20-0004.RAB</t>
  </si>
  <si>
    <t>Trubní rozvody v podlaze, demontáž, nové a ochrana potrubí skruží Mirelon</t>
  </si>
  <si>
    <t>m</t>
  </si>
  <si>
    <t>766</t>
  </si>
  <si>
    <t>Konstrukce truhlářské</t>
  </si>
  <si>
    <t>766 90-0010.RAB</t>
  </si>
  <si>
    <t xml:space="preserve">Demontáž obložení stěn </t>
  </si>
  <si>
    <t>766 41-1822.R00</t>
  </si>
  <si>
    <t xml:space="preserve">Demontáž podkladových roštů obložení stěn </t>
  </si>
  <si>
    <t>771</t>
  </si>
  <si>
    <t>Podlahy z dlaždic a obklady</t>
  </si>
  <si>
    <t>771 10-0010.RAA</t>
  </si>
  <si>
    <t>Vyrovnání podk.samoniv.hmotou Planolit 315 inter. nivelační hmota tl. 3 mm, penetrace</t>
  </si>
  <si>
    <t>771 57-0012.RAI</t>
  </si>
  <si>
    <t>Dlažba z dlaždic keramických 20 x 20 cm do tmele, dlažba ve specifikaci</t>
  </si>
  <si>
    <t>597-64202</t>
  </si>
  <si>
    <t xml:space="preserve">Dlažba Taurus, Beige apod. 200x200 mm </t>
  </si>
  <si>
    <t>998 77-1201.R00</t>
  </si>
  <si>
    <t xml:space="preserve">Přesun hmot pro podlahy z dlaždic, výšky do 6 m </t>
  </si>
  <si>
    <t>784</t>
  </si>
  <si>
    <t>Malby</t>
  </si>
  <si>
    <t>784 45-0010.RAB</t>
  </si>
  <si>
    <t>Malba z malíř. směsí jednobarevná s bílým stropem dvojnásobná Primalex</t>
  </si>
  <si>
    <t>;strop</t>
  </si>
  <si>
    <t>;stěny</t>
  </si>
  <si>
    <t>(18,25+5,65+2,95+2,85+3,6+3,20+3,20+5,65+1,0)*3,0</t>
  </si>
  <si>
    <t>(3,20+2,90)*2*3,0</t>
  </si>
  <si>
    <t>(3,85+1,75)*2*3,0</t>
  </si>
  <si>
    <t>(4,70+1,40)*2*3,0</t>
  </si>
  <si>
    <t>(7,35+2,90)*2*3,0</t>
  </si>
  <si>
    <t>784 40-2801.R00</t>
  </si>
  <si>
    <t xml:space="preserve">Odstranění malby oškrábáním v místnosti H do 3,8 m </t>
  </si>
  <si>
    <t>588,60</t>
  </si>
  <si>
    <t>784 40-3801.R00</t>
  </si>
  <si>
    <t xml:space="preserve">Odstranění maleb omytím v místnosti H do 3,8 m </t>
  </si>
  <si>
    <t>Individuální mimostaveništní doprava  6%</t>
  </si>
  <si>
    <t>Území se ztíženými výrobními podmínkami 9%</t>
  </si>
  <si>
    <t>čakovice Něvská 11</t>
  </si>
  <si>
    <t>Jan Tříska</t>
  </si>
  <si>
    <t>č</t>
  </si>
  <si>
    <t xml:space="preserve"> Městská čás t  Čakovice</t>
  </si>
  <si>
    <t>Srovnatelné položky</t>
  </si>
  <si>
    <t>Vnitřní rozvody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</si>
</sst>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\ &quot;Kč&quot;"/>
    <numFmt numFmtId="166" formatCode="0.0"/>
  </numFmts>
  <fonts count="22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sz val="8"/>
      <color indexed="12"/>
      <name val="Arial CE"/>
      <family val="2"/>
      <charset val="238"/>
    </font>
    <font>
      <sz val="10"/>
      <color indexed="9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10" fillId="0" borderId="53" xfId="1" applyFont="1" applyFill="1" applyBorder="1" applyAlignment="1">
      <alignment horizontal="center"/>
    </xf>
    <xf numFmtId="49" fontId="10" fillId="0" borderId="53" xfId="1" applyNumberFormat="1" applyFont="1" applyFill="1" applyBorder="1" applyAlignment="1">
      <alignment horizontal="left"/>
    </xf>
    <xf numFmtId="4" fontId="18" fillId="0" borderId="53" xfId="1" applyNumberFormat="1" applyFont="1" applyFill="1" applyBorder="1" applyAlignment="1">
      <alignment horizontal="right" wrapText="1"/>
    </xf>
    <xf numFmtId="0" fontId="18" fillId="0" borderId="53" xfId="1" applyFont="1" applyFill="1" applyBorder="1" applyAlignment="1">
      <alignment horizontal="left" wrapText="1"/>
    </xf>
    <xf numFmtId="0" fontId="18" fillId="0" borderId="53" xfId="0" applyFont="1" applyFill="1" applyBorder="1" applyAlignment="1">
      <alignment horizontal="right"/>
    </xf>
    <xf numFmtId="0" fontId="19" fillId="0" borderId="0" xfId="1" applyFont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20" fillId="0" borderId="0" xfId="1" applyFont="1" applyAlignment="1"/>
    <xf numFmtId="0" fontId="9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8" fillId="0" borderId="13" xfId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opLeftCell="A16" workbookViewId="0">
      <selection activeCell="I28" sqref="I28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>
      <c r="A4" s="7"/>
      <c r="B4" s="8"/>
      <c r="C4" s="9" t="s">
        <v>69</v>
      </c>
      <c r="D4" s="10" t="s">
        <v>201</v>
      </c>
      <c r="E4" s="10"/>
      <c r="F4" s="11"/>
      <c r="G4" s="12"/>
    </row>
    <row r="5" spans="1:5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>
      <c r="A6" s="7"/>
      <c r="B6" s="8"/>
      <c r="C6" s="9" t="s">
        <v>68</v>
      </c>
      <c r="D6" s="10"/>
      <c r="E6" s="10"/>
      <c r="F6" s="18"/>
      <c r="G6" s="12"/>
    </row>
    <row r="7" spans="1:57">
      <c r="A7" s="13" t="s">
        <v>8</v>
      </c>
      <c r="B7" s="15" t="s">
        <v>203</v>
      </c>
      <c r="C7" s="182" t="s">
        <v>202</v>
      </c>
      <c r="D7" s="183"/>
      <c r="E7" s="19" t="s">
        <v>9</v>
      </c>
      <c r="F7" s="20"/>
      <c r="G7" s="21">
        <v>0</v>
      </c>
      <c r="H7" s="22"/>
      <c r="I7" s="22"/>
    </row>
    <row r="8" spans="1:57">
      <c r="A8" s="13" t="s">
        <v>10</v>
      </c>
      <c r="B8" s="15"/>
      <c r="C8" s="182" t="s">
        <v>204</v>
      </c>
      <c r="D8" s="183"/>
      <c r="E8" s="16" t="s">
        <v>11</v>
      </c>
      <c r="F8" s="15"/>
      <c r="G8" s="23">
        <f>IF(PocetMJ=0,,ROUND((F30+F32)/PocetMJ,1))</f>
        <v>0</v>
      </c>
    </row>
    <row r="9" spans="1:57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>
      <c r="A11" s="28"/>
      <c r="B11" s="11"/>
      <c r="C11" s="11"/>
      <c r="D11" s="11"/>
      <c r="E11" s="184"/>
      <c r="F11" s="185"/>
      <c r="G11" s="186"/>
    </row>
    <row r="12" spans="1:5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>
        <f>Rekapitulace!I28</f>
        <v>0</v>
      </c>
    </row>
    <row r="15" spans="1:5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>
        <f>Rekapitulace!I29</f>
        <v>0</v>
      </c>
    </row>
    <row r="16" spans="1:5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>
      <c r="A30" s="13" t="s">
        <v>39</v>
      </c>
      <c r="B30" s="15"/>
      <c r="C30" s="58">
        <v>10</v>
      </c>
      <c r="D30" s="15" t="s">
        <v>40</v>
      </c>
      <c r="E30" s="16"/>
      <c r="F30" s="59">
        <v>0</v>
      </c>
      <c r="G30" s="17"/>
    </row>
    <row r="31" spans="1:7">
      <c r="A31" s="13" t="s">
        <v>41</v>
      </c>
      <c r="B31" s="15"/>
      <c r="C31" s="58">
        <v>10</v>
      </c>
      <c r="D31" s="15" t="s">
        <v>40</v>
      </c>
      <c r="E31" s="16"/>
      <c r="F31" s="60">
        <f>ROUND(PRODUCT(F30,C31/100),1)</f>
        <v>0</v>
      </c>
      <c r="G31" s="27"/>
    </row>
    <row r="32" spans="1:7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8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ROUND(PRODUCT(F32,C33/100),1)</f>
        <v>0</v>
      </c>
      <c r="G33" s="27"/>
    </row>
    <row r="34" spans="1:8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1:8">
      <c r="B46" s="181"/>
      <c r="C46" s="181"/>
      <c r="D46" s="181"/>
      <c r="E46" s="181"/>
      <c r="F46" s="181"/>
      <c r="G46" s="181"/>
    </row>
    <row r="47" spans="1:8">
      <c r="B47" s="181"/>
      <c r="C47" s="181"/>
      <c r="D47" s="181"/>
      <c r="E47" s="181"/>
      <c r="F47" s="181"/>
      <c r="G47" s="181"/>
    </row>
    <row r="48" spans="1:8">
      <c r="B48" s="181"/>
      <c r="C48" s="181"/>
      <c r="D48" s="181"/>
      <c r="E48" s="181"/>
      <c r="F48" s="181"/>
      <c r="G48" s="181"/>
    </row>
    <row r="49" spans="2:7">
      <c r="B49" s="181"/>
      <c r="C49" s="181"/>
      <c r="D49" s="181"/>
      <c r="E49" s="181"/>
      <c r="F49" s="181"/>
      <c r="G49" s="181"/>
    </row>
    <row r="50" spans="2:7">
      <c r="B50" s="181"/>
      <c r="C50" s="181"/>
      <c r="D50" s="181"/>
      <c r="E50" s="181"/>
      <c r="F50" s="181"/>
      <c r="G50" s="181"/>
    </row>
    <row r="51" spans="2:7">
      <c r="B51" s="181"/>
      <c r="C51" s="181"/>
      <c r="D51" s="181"/>
      <c r="E51" s="181"/>
      <c r="F51" s="181"/>
      <c r="G51" s="181"/>
    </row>
    <row r="52" spans="2:7">
      <c r="B52" s="181"/>
      <c r="C52" s="181"/>
      <c r="D52" s="181"/>
      <c r="E52" s="181"/>
      <c r="F52" s="181"/>
      <c r="G52" s="181"/>
    </row>
    <row r="53" spans="2:7">
      <c r="B53" s="181"/>
      <c r="C53" s="181"/>
      <c r="D53" s="181"/>
      <c r="E53" s="181"/>
      <c r="F53" s="181"/>
      <c r="G53" s="181"/>
    </row>
    <row r="54" spans="2:7">
      <c r="B54" s="181"/>
      <c r="C54" s="181"/>
      <c r="D54" s="181"/>
      <c r="E54" s="181"/>
      <c r="F54" s="181"/>
      <c r="G54" s="181"/>
    </row>
    <row r="55" spans="2:7">
      <c r="B55" s="181"/>
      <c r="C55" s="181"/>
      <c r="D55" s="181"/>
      <c r="E55" s="181"/>
      <c r="F55" s="181"/>
      <c r="G55" s="18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workbookViewId="0">
      <selection activeCell="H30" sqref="H30:I30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88" t="s">
        <v>5</v>
      </c>
      <c r="B1" s="189"/>
      <c r="C1" s="69" t="str">
        <f>CONCATENATE(cislostavby," ",nazevstavby)</f>
        <v xml:space="preserve"> Sanace podlahy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 xml:space="preserve"> Mateřská škola</v>
      </c>
      <c r="D2" s="76"/>
      <c r="E2" s="77"/>
      <c r="F2" s="76"/>
      <c r="G2" s="192"/>
      <c r="H2" s="192"/>
      <c r="I2" s="193"/>
    </row>
    <row r="3" spans="1:9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9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>
      <c r="A7" s="177" t="str">
        <f>Položky!B7</f>
        <v>2</v>
      </c>
      <c r="B7" s="86" t="str">
        <f>Položky!C7</f>
        <v>Srovnatelné položky</v>
      </c>
      <c r="C7" s="87"/>
      <c r="D7" s="88"/>
      <c r="E7" s="178">
        <f>Položky!BA11</f>
        <v>0</v>
      </c>
      <c r="F7" s="179">
        <f>Položky!BB11</f>
        <v>0</v>
      </c>
      <c r="G7" s="179">
        <f>Položky!BC11</f>
        <v>0</v>
      </c>
      <c r="H7" s="179">
        <f>Položky!BD11</f>
        <v>0</v>
      </c>
      <c r="I7" s="180">
        <f>Položky!BE11</f>
        <v>0</v>
      </c>
    </row>
    <row r="8" spans="1:9" s="11" customFormat="1">
      <c r="A8" s="177" t="str">
        <f>Položky!B12</f>
        <v>3</v>
      </c>
      <c r="B8" s="86" t="str">
        <f>Položky!C12</f>
        <v>Svislé a kompletní konstrukce</v>
      </c>
      <c r="C8" s="87"/>
      <c r="D8" s="88"/>
      <c r="E8" s="178">
        <f>Položky!BA14</f>
        <v>0</v>
      </c>
      <c r="F8" s="179">
        <f>Položky!BB14</f>
        <v>0</v>
      </c>
      <c r="G8" s="179">
        <f>Položky!BC14</f>
        <v>0</v>
      </c>
      <c r="H8" s="179">
        <f>Položky!BD14</f>
        <v>0</v>
      </c>
      <c r="I8" s="180">
        <f>Položky!BE14</f>
        <v>0</v>
      </c>
    </row>
    <row r="9" spans="1:9" s="11" customFormat="1">
      <c r="A9" s="177" t="str">
        <f>Položky!B15</f>
        <v>61</v>
      </c>
      <c r="B9" s="86" t="str">
        <f>Položky!C15</f>
        <v>Upravy povrchů vnitřní</v>
      </c>
      <c r="C9" s="87"/>
      <c r="D9" s="88"/>
      <c r="E9" s="178">
        <f>Položky!BA17</f>
        <v>0</v>
      </c>
      <c r="F9" s="179">
        <f>Položky!BB17</f>
        <v>0</v>
      </c>
      <c r="G9" s="179">
        <f>Položky!BC17</f>
        <v>0</v>
      </c>
      <c r="H9" s="179">
        <f>Položky!BD17</f>
        <v>0</v>
      </c>
      <c r="I9" s="180">
        <f>Položky!BE17</f>
        <v>0</v>
      </c>
    </row>
    <row r="10" spans="1:9" s="11" customFormat="1">
      <c r="A10" s="177" t="str">
        <f>Položky!B18</f>
        <v>62</v>
      </c>
      <c r="B10" s="86" t="str">
        <f>Položky!C18</f>
        <v>Upravy povrchů vnější</v>
      </c>
      <c r="C10" s="87"/>
      <c r="D10" s="88"/>
      <c r="E10" s="178">
        <f>Položky!BA20</f>
        <v>0</v>
      </c>
      <c r="F10" s="179">
        <f>Položky!BB20</f>
        <v>0</v>
      </c>
      <c r="G10" s="179">
        <f>Položky!BC20</f>
        <v>0</v>
      </c>
      <c r="H10" s="179">
        <f>Položky!BD20</f>
        <v>0</v>
      </c>
      <c r="I10" s="180">
        <f>Položky!BE20</f>
        <v>0</v>
      </c>
    </row>
    <row r="11" spans="1:9" s="11" customFormat="1">
      <c r="A11" s="177" t="str">
        <f>Položky!B21</f>
        <v>63</v>
      </c>
      <c r="B11" s="86" t="str">
        <f>Položky!C21</f>
        <v>Podlahy a podlahové konstrukce</v>
      </c>
      <c r="C11" s="87"/>
      <c r="D11" s="88"/>
      <c r="E11" s="178">
        <f>Položky!BA24</f>
        <v>0</v>
      </c>
      <c r="F11" s="179">
        <f>Položky!BB24</f>
        <v>0</v>
      </c>
      <c r="G11" s="179">
        <f>Položky!BC24</f>
        <v>0</v>
      </c>
      <c r="H11" s="179">
        <f>Položky!BD24</f>
        <v>0</v>
      </c>
      <c r="I11" s="180">
        <f>Položky!BE24</f>
        <v>0</v>
      </c>
    </row>
    <row r="12" spans="1:9" s="11" customFormat="1">
      <c r="A12" s="177" t="str">
        <f>Položky!B25</f>
        <v>93</v>
      </c>
      <c r="B12" s="86" t="str">
        <f>Položky!C25</f>
        <v>Dokončovací práce inž.staveb</v>
      </c>
      <c r="C12" s="87"/>
      <c r="D12" s="88"/>
      <c r="E12" s="178">
        <f>Položky!BA27</f>
        <v>0</v>
      </c>
      <c r="F12" s="179">
        <f>Položky!BB27</f>
        <v>0</v>
      </c>
      <c r="G12" s="179">
        <f>Položky!BC27</f>
        <v>0</v>
      </c>
      <c r="H12" s="179">
        <f>Položky!BD27</f>
        <v>0</v>
      </c>
      <c r="I12" s="180">
        <f>Položky!BE27</f>
        <v>0</v>
      </c>
    </row>
    <row r="13" spans="1:9" s="11" customFormat="1">
      <c r="A13" s="177" t="str">
        <f>Položky!B28</f>
        <v>95</v>
      </c>
      <c r="B13" s="86" t="str">
        <f>Položky!C28</f>
        <v>Dokončovací kce na pozem.stav.</v>
      </c>
      <c r="C13" s="87"/>
      <c r="D13" s="88"/>
      <c r="E13" s="178">
        <f>Položky!BA30</f>
        <v>0</v>
      </c>
      <c r="F13" s="179">
        <f>Položky!BB30</f>
        <v>0</v>
      </c>
      <c r="G13" s="179">
        <f>Položky!BC30</f>
        <v>0</v>
      </c>
      <c r="H13" s="179">
        <f>Položky!BD30</f>
        <v>0</v>
      </c>
      <c r="I13" s="180">
        <f>Položky!BE30</f>
        <v>0</v>
      </c>
    </row>
    <row r="14" spans="1:9" s="11" customFormat="1">
      <c r="A14" s="177" t="str">
        <f>Položky!B31</f>
        <v>96</v>
      </c>
      <c r="B14" s="86" t="str">
        <f>Položky!C31</f>
        <v>Bourání konstrukcí</v>
      </c>
      <c r="C14" s="87"/>
      <c r="D14" s="88"/>
      <c r="E14" s="178">
        <f>Položky!BA38</f>
        <v>0</v>
      </c>
      <c r="F14" s="179">
        <f>Položky!BB38</f>
        <v>0</v>
      </c>
      <c r="G14" s="179">
        <f>Položky!BC38</f>
        <v>0</v>
      </c>
      <c r="H14" s="179">
        <f>Položky!BD38</f>
        <v>0</v>
      </c>
      <c r="I14" s="180">
        <f>Položky!BE38</f>
        <v>0</v>
      </c>
    </row>
    <row r="15" spans="1:9" s="11" customFormat="1">
      <c r="A15" s="177" t="str">
        <f>Položky!B39</f>
        <v>97</v>
      </c>
      <c r="B15" s="86" t="str">
        <f>Položky!C39</f>
        <v>Prorážení otvorů</v>
      </c>
      <c r="C15" s="87"/>
      <c r="D15" s="88"/>
      <c r="E15" s="178">
        <f>Položky!BA56</f>
        <v>0</v>
      </c>
      <c r="F15" s="179">
        <f>Položky!BB56</f>
        <v>0</v>
      </c>
      <c r="G15" s="179">
        <f>Položky!BC56</f>
        <v>0</v>
      </c>
      <c r="H15" s="179">
        <f>Položky!BD56</f>
        <v>0</v>
      </c>
      <c r="I15" s="180">
        <f>Položky!BE56</f>
        <v>0</v>
      </c>
    </row>
    <row r="16" spans="1:9" s="11" customFormat="1">
      <c r="A16" s="177" t="str">
        <f>Položky!B57</f>
        <v>99</v>
      </c>
      <c r="B16" s="86" t="str">
        <f>Položky!C57</f>
        <v>Staveništní přesun hmot</v>
      </c>
      <c r="C16" s="87"/>
      <c r="D16" s="88"/>
      <c r="E16" s="178">
        <f>Položky!BA60</f>
        <v>0</v>
      </c>
      <c r="F16" s="179">
        <f>Položky!BB60</f>
        <v>0</v>
      </c>
      <c r="G16" s="179">
        <f>Položky!BC60</f>
        <v>0</v>
      </c>
      <c r="H16" s="179">
        <f>Položky!BD60</f>
        <v>0</v>
      </c>
      <c r="I16" s="180">
        <f>Položky!BE60</f>
        <v>0</v>
      </c>
    </row>
    <row r="17" spans="1:57" s="11" customFormat="1">
      <c r="A17" s="177" t="str">
        <f>Položky!B61</f>
        <v>711</v>
      </c>
      <c r="B17" s="86" t="str">
        <f>Položky!C61</f>
        <v>Izolace proti vodě</v>
      </c>
      <c r="C17" s="87"/>
      <c r="D17" s="88"/>
      <c r="E17" s="178">
        <f>Položky!BA64</f>
        <v>0</v>
      </c>
      <c r="F17" s="179">
        <f>Položky!BB64</f>
        <v>0</v>
      </c>
      <c r="G17" s="179">
        <f>Položky!BC64</f>
        <v>0</v>
      </c>
      <c r="H17" s="179">
        <f>Položky!BD64</f>
        <v>0</v>
      </c>
      <c r="I17" s="180">
        <f>Položky!BE64</f>
        <v>0</v>
      </c>
    </row>
    <row r="18" spans="1:57" s="11" customFormat="1">
      <c r="A18" s="177" t="str">
        <f>Položky!B65</f>
        <v>713</v>
      </c>
      <c r="B18" s="86" t="str">
        <f>Položky!C65</f>
        <v>Izolace tepelné</v>
      </c>
      <c r="C18" s="87"/>
      <c r="D18" s="88"/>
      <c r="E18" s="178">
        <f>Položky!BA72</f>
        <v>0</v>
      </c>
      <c r="F18" s="179">
        <f>Položky!BB72</f>
        <v>0</v>
      </c>
      <c r="G18" s="179">
        <f>Položky!BC72</f>
        <v>0</v>
      </c>
      <c r="H18" s="179">
        <f>Položky!BD72</f>
        <v>0</v>
      </c>
      <c r="I18" s="180">
        <f>Položky!BE72</f>
        <v>0</v>
      </c>
    </row>
    <row r="19" spans="1:57" s="11" customFormat="1">
      <c r="A19" s="177" t="str">
        <f>Položky!B73</f>
        <v>722</v>
      </c>
      <c r="B19" s="86" t="str">
        <f>Položky!C73</f>
        <v>Vnitřní rozvody</v>
      </c>
      <c r="C19" s="87"/>
      <c r="D19" s="88"/>
      <c r="E19" s="178">
        <f>Položky!BA75</f>
        <v>0</v>
      </c>
      <c r="F19" s="179">
        <f>Položky!BB75</f>
        <v>0</v>
      </c>
      <c r="G19" s="179">
        <f>Položky!BC75</f>
        <v>0</v>
      </c>
      <c r="H19" s="179">
        <f>Položky!BD75</f>
        <v>0</v>
      </c>
      <c r="I19" s="180">
        <f>Položky!BE75</f>
        <v>0</v>
      </c>
    </row>
    <row r="20" spans="1:57" s="11" customFormat="1">
      <c r="A20" s="177" t="str">
        <f>Položky!B76</f>
        <v>766</v>
      </c>
      <c r="B20" s="86" t="str">
        <f>Položky!C76</f>
        <v>Konstrukce truhlářské</v>
      </c>
      <c r="C20" s="87"/>
      <c r="D20" s="88"/>
      <c r="E20" s="178">
        <f>Položky!BA79</f>
        <v>0</v>
      </c>
      <c r="F20" s="179">
        <f>Položky!BB79</f>
        <v>0</v>
      </c>
      <c r="G20" s="179">
        <f>Položky!BC79</f>
        <v>0</v>
      </c>
      <c r="H20" s="179">
        <f>Položky!BD79</f>
        <v>0</v>
      </c>
      <c r="I20" s="180">
        <f>Položky!BE79</f>
        <v>0</v>
      </c>
    </row>
    <row r="21" spans="1:57" s="11" customFormat="1">
      <c r="A21" s="177" t="str">
        <f>Položky!B80</f>
        <v>771</v>
      </c>
      <c r="B21" s="86" t="str">
        <f>Položky!C80</f>
        <v>Podlahy z dlaždic a obklady</v>
      </c>
      <c r="C21" s="87"/>
      <c r="D21" s="88"/>
      <c r="E21" s="178">
        <f>Položky!BA85</f>
        <v>0</v>
      </c>
      <c r="F21" s="179">
        <f>Položky!BB85</f>
        <v>0</v>
      </c>
      <c r="G21" s="179">
        <f>Položky!BC85</f>
        <v>0</v>
      </c>
      <c r="H21" s="179">
        <f>Položky!BD85</f>
        <v>0</v>
      </c>
      <c r="I21" s="180">
        <f>Položky!BE85</f>
        <v>0</v>
      </c>
    </row>
    <row r="22" spans="1:57" s="11" customFormat="1" ht="13.5" thickBot="1">
      <c r="A22" s="177" t="str">
        <f>Položky!B86</f>
        <v>784</v>
      </c>
      <c r="B22" s="86" t="str">
        <f>Položky!C86</f>
        <v>Malby</v>
      </c>
      <c r="C22" s="87"/>
      <c r="D22" s="88"/>
      <c r="E22" s="178">
        <f>Položky!BA99</f>
        <v>0</v>
      </c>
      <c r="F22" s="179">
        <f>Položky!BB99</f>
        <v>0</v>
      </c>
      <c r="G22" s="179">
        <f>Položky!BC99</f>
        <v>0</v>
      </c>
      <c r="H22" s="179">
        <f>Položky!BD99</f>
        <v>0</v>
      </c>
      <c r="I22" s="180">
        <f>Položky!BE99</f>
        <v>0</v>
      </c>
    </row>
    <row r="23" spans="1:57" s="94" customFormat="1" ht="13.5" thickBot="1">
      <c r="A23" s="89"/>
      <c r="B23" s="81" t="s">
        <v>50</v>
      </c>
      <c r="C23" s="81"/>
      <c r="D23" s="90"/>
      <c r="E23" s="91">
        <f>SUM(E7:E22)</f>
        <v>0</v>
      </c>
      <c r="F23" s="92">
        <f>SUM(F7:F22)</f>
        <v>0</v>
      </c>
      <c r="G23" s="92">
        <f>SUM(G7:G22)</f>
        <v>0</v>
      </c>
      <c r="H23" s="92">
        <f>SUM(H7:H22)</f>
        <v>0</v>
      </c>
      <c r="I23" s="93">
        <f>SUM(I7:I22)</f>
        <v>0</v>
      </c>
    </row>
    <row r="24" spans="1:57">
      <c r="A24" s="87"/>
      <c r="B24" s="87"/>
      <c r="C24" s="87"/>
      <c r="D24" s="87"/>
      <c r="E24" s="87"/>
      <c r="F24" s="87"/>
      <c r="G24" s="87"/>
      <c r="H24" s="87"/>
      <c r="I24" s="87"/>
    </row>
    <row r="25" spans="1:57" ht="19.5" customHeight="1">
      <c r="A25" s="95" t="s">
        <v>51</v>
      </c>
      <c r="B25" s="95"/>
      <c r="C25" s="95"/>
      <c r="D25" s="95"/>
      <c r="E25" s="95"/>
      <c r="F25" s="95"/>
      <c r="G25" s="96"/>
      <c r="H25" s="95"/>
      <c r="I25" s="95"/>
      <c r="BA25" s="30"/>
      <c r="BB25" s="30"/>
      <c r="BC25" s="30"/>
      <c r="BD25" s="30"/>
      <c r="BE25" s="30"/>
    </row>
    <row r="26" spans="1:57" ht="13.5" thickBot="1">
      <c r="A26" s="97"/>
      <c r="B26" s="97"/>
      <c r="C26" s="97"/>
      <c r="D26" s="97"/>
      <c r="E26" s="97"/>
      <c r="F26" s="97"/>
      <c r="G26" s="97"/>
      <c r="H26" s="97"/>
      <c r="I26" s="97"/>
    </row>
    <row r="27" spans="1:57">
      <c r="A27" s="98" t="s">
        <v>52</v>
      </c>
      <c r="B27" s="99"/>
      <c r="C27" s="99"/>
      <c r="D27" s="100"/>
      <c r="E27" s="101" t="s">
        <v>53</v>
      </c>
      <c r="F27" s="102" t="s">
        <v>54</v>
      </c>
      <c r="G27" s="103" t="s">
        <v>55</v>
      </c>
      <c r="H27" s="104"/>
      <c r="I27" s="105" t="s">
        <v>53</v>
      </c>
    </row>
    <row r="28" spans="1:57">
      <c r="A28" s="106" t="s">
        <v>199</v>
      </c>
      <c r="B28" s="107"/>
      <c r="C28" s="107"/>
      <c r="D28" s="108"/>
      <c r="E28" s="109"/>
      <c r="F28" s="110">
        <v>0</v>
      </c>
      <c r="G28" s="111">
        <f>CHOOSE(BA28+1,HSV+PSV,HSV+PSV+Mont,HSV+PSV+Dodavka+Mont,HSV,PSV,Mont,Dodavka,Mont+Dodavka,0)</f>
        <v>0</v>
      </c>
      <c r="H28" s="112"/>
      <c r="I28" s="113">
        <f>E28+F28*G28/100</f>
        <v>0</v>
      </c>
      <c r="BA28">
        <v>0</v>
      </c>
    </row>
    <row r="29" spans="1:57">
      <c r="A29" s="106" t="s">
        <v>200</v>
      </c>
      <c r="B29" s="107"/>
      <c r="C29" s="107"/>
      <c r="D29" s="108"/>
      <c r="E29" s="109"/>
      <c r="F29" s="110">
        <v>0</v>
      </c>
      <c r="G29" s="111">
        <f>CHOOSE(BA29+1,HSV+PSV,HSV+PSV+Mont,HSV+PSV+Dodavka+Mont,HSV,PSV,Mont,Dodavka,Mont+Dodavka,0)</f>
        <v>0</v>
      </c>
      <c r="H29" s="112"/>
      <c r="I29" s="113">
        <f>E29+F29*G29/100</f>
        <v>0</v>
      </c>
      <c r="BA29">
        <v>0</v>
      </c>
    </row>
    <row r="30" spans="1:57" ht="13.5" thickBot="1">
      <c r="A30" s="114"/>
      <c r="B30" s="115" t="s">
        <v>56</v>
      </c>
      <c r="C30" s="116"/>
      <c r="D30" s="117"/>
      <c r="E30" s="118"/>
      <c r="F30" s="119"/>
      <c r="G30" s="119"/>
      <c r="H30" s="194">
        <f>SUM(I28:I29)</f>
        <v>0</v>
      </c>
      <c r="I30" s="195"/>
    </row>
    <row r="31" spans="1:57">
      <c r="A31" s="97"/>
      <c r="B31" s="97"/>
      <c r="C31" s="97"/>
      <c r="D31" s="97"/>
      <c r="E31" s="97"/>
      <c r="F31" s="97"/>
      <c r="G31" s="97"/>
      <c r="H31" s="97"/>
      <c r="I31" s="97"/>
    </row>
    <row r="32" spans="1:57">
      <c r="B32" s="94"/>
      <c r="F32" s="120"/>
      <c r="G32" s="121"/>
      <c r="H32" s="121"/>
      <c r="I32" s="122"/>
    </row>
    <row r="33" spans="6:9">
      <c r="F33" s="120"/>
      <c r="G33" s="121"/>
      <c r="H33" s="121"/>
      <c r="I33" s="122"/>
    </row>
    <row r="34" spans="6:9">
      <c r="F34" s="120"/>
      <c r="G34" s="121"/>
      <c r="H34" s="121"/>
      <c r="I34" s="122"/>
    </row>
    <row r="35" spans="6:9">
      <c r="F35" s="120"/>
      <c r="G35" s="121"/>
      <c r="H35" s="121"/>
      <c r="I35" s="122"/>
    </row>
    <row r="36" spans="6:9">
      <c r="F36" s="120"/>
      <c r="G36" s="121"/>
      <c r="H36" s="121"/>
      <c r="I36" s="122"/>
    </row>
    <row r="37" spans="6:9">
      <c r="F37" s="120"/>
      <c r="G37" s="121"/>
      <c r="H37" s="121"/>
      <c r="I37" s="122"/>
    </row>
    <row r="38" spans="6:9">
      <c r="F38" s="120"/>
      <c r="G38" s="121"/>
      <c r="H38" s="121"/>
      <c r="I38" s="122"/>
    </row>
    <row r="39" spans="6:9">
      <c r="F39" s="120"/>
      <c r="G39" s="121"/>
      <c r="H39" s="121"/>
      <c r="I39" s="122"/>
    </row>
    <row r="40" spans="6:9">
      <c r="F40" s="120"/>
      <c r="G40" s="121"/>
      <c r="H40" s="121"/>
      <c r="I40" s="122"/>
    </row>
    <row r="41" spans="6:9">
      <c r="F41" s="120"/>
      <c r="G41" s="121"/>
      <c r="H41" s="121"/>
      <c r="I41" s="122"/>
    </row>
    <row r="42" spans="6:9">
      <c r="F42" s="120"/>
      <c r="G42" s="121"/>
      <c r="H42" s="121"/>
      <c r="I42" s="122"/>
    </row>
    <row r="43" spans="6:9">
      <c r="F43" s="120"/>
      <c r="G43" s="121"/>
      <c r="H43" s="121"/>
      <c r="I43" s="122"/>
    </row>
    <row r="44" spans="6:9">
      <c r="F44" s="120"/>
      <c r="G44" s="121"/>
      <c r="H44" s="121"/>
      <c r="I44" s="122"/>
    </row>
    <row r="45" spans="6:9">
      <c r="F45" s="120"/>
      <c r="G45" s="121"/>
      <c r="H45" s="121"/>
      <c r="I45" s="122"/>
    </row>
    <row r="46" spans="6:9">
      <c r="F46" s="120"/>
      <c r="G46" s="121"/>
      <c r="H46" s="121"/>
      <c r="I46" s="122"/>
    </row>
    <row r="47" spans="6:9">
      <c r="F47" s="120"/>
      <c r="G47" s="121"/>
      <c r="H47" s="121"/>
      <c r="I47" s="122"/>
    </row>
    <row r="48" spans="6:9">
      <c r="F48" s="120"/>
      <c r="G48" s="121"/>
      <c r="H48" s="121"/>
      <c r="I48" s="122"/>
    </row>
    <row r="49" spans="6:9">
      <c r="F49" s="120"/>
      <c r="G49" s="121"/>
      <c r="H49" s="121"/>
      <c r="I49" s="122"/>
    </row>
    <row r="50" spans="6:9">
      <c r="F50" s="120"/>
      <c r="G50" s="121"/>
      <c r="H50" s="121"/>
      <c r="I50" s="122"/>
    </row>
    <row r="51" spans="6:9">
      <c r="F51" s="120"/>
      <c r="G51" s="121"/>
      <c r="H51" s="121"/>
      <c r="I51" s="122"/>
    </row>
    <row r="52" spans="6:9">
      <c r="F52" s="120"/>
      <c r="G52" s="121"/>
      <c r="H52" s="121"/>
      <c r="I52" s="122"/>
    </row>
    <row r="53" spans="6:9">
      <c r="F53" s="120"/>
      <c r="G53" s="121"/>
      <c r="H53" s="121"/>
      <c r="I53" s="122"/>
    </row>
    <row r="54" spans="6:9">
      <c r="F54" s="120"/>
      <c r="G54" s="121"/>
      <c r="H54" s="121"/>
      <c r="I54" s="122"/>
    </row>
    <row r="55" spans="6:9">
      <c r="F55" s="120"/>
      <c r="G55" s="121"/>
      <c r="H55" s="121"/>
      <c r="I55" s="122"/>
    </row>
    <row r="56" spans="6:9">
      <c r="F56" s="120"/>
      <c r="G56" s="121"/>
      <c r="H56" s="121"/>
      <c r="I56" s="122"/>
    </row>
    <row r="57" spans="6:9">
      <c r="F57" s="120"/>
      <c r="G57" s="121"/>
      <c r="H57" s="121"/>
      <c r="I57" s="122"/>
    </row>
    <row r="58" spans="6:9">
      <c r="F58" s="120"/>
      <c r="G58" s="121"/>
      <c r="H58" s="121"/>
      <c r="I58" s="122"/>
    </row>
    <row r="59" spans="6:9">
      <c r="F59" s="120"/>
      <c r="G59" s="121"/>
      <c r="H59" s="121"/>
      <c r="I59" s="122"/>
    </row>
    <row r="60" spans="6:9">
      <c r="F60" s="120"/>
      <c r="G60" s="121"/>
      <c r="H60" s="121"/>
      <c r="I60" s="122"/>
    </row>
    <row r="61" spans="6:9">
      <c r="F61" s="120"/>
      <c r="G61" s="121"/>
      <c r="H61" s="121"/>
      <c r="I61" s="122"/>
    </row>
    <row r="62" spans="6:9">
      <c r="F62" s="120"/>
      <c r="G62" s="121"/>
      <c r="H62" s="121"/>
      <c r="I62" s="122"/>
    </row>
    <row r="63" spans="6:9">
      <c r="F63" s="120"/>
      <c r="G63" s="121"/>
      <c r="H63" s="121"/>
      <c r="I63" s="122"/>
    </row>
    <row r="64" spans="6:9">
      <c r="F64" s="120"/>
      <c r="G64" s="121"/>
      <c r="H64" s="121"/>
      <c r="I64" s="122"/>
    </row>
    <row r="65" spans="6:9">
      <c r="F65" s="120"/>
      <c r="G65" s="121"/>
      <c r="H65" s="121"/>
      <c r="I65" s="122"/>
    </row>
    <row r="66" spans="6:9">
      <c r="F66" s="120"/>
      <c r="G66" s="121"/>
      <c r="H66" s="121"/>
      <c r="I66" s="122"/>
    </row>
    <row r="67" spans="6:9">
      <c r="F67" s="120"/>
      <c r="G67" s="121"/>
      <c r="H67" s="121"/>
      <c r="I67" s="122"/>
    </row>
    <row r="68" spans="6:9">
      <c r="F68" s="120"/>
      <c r="G68" s="121"/>
      <c r="H68" s="121"/>
      <c r="I68" s="122"/>
    </row>
    <row r="69" spans="6:9">
      <c r="F69" s="120"/>
      <c r="G69" s="121"/>
      <c r="H69" s="121"/>
      <c r="I69" s="122"/>
    </row>
    <row r="70" spans="6:9">
      <c r="F70" s="120"/>
      <c r="G70" s="121"/>
      <c r="H70" s="121"/>
      <c r="I70" s="122"/>
    </row>
    <row r="71" spans="6:9">
      <c r="F71" s="120"/>
      <c r="G71" s="121"/>
      <c r="H71" s="121"/>
      <c r="I71" s="122"/>
    </row>
    <row r="72" spans="6:9">
      <c r="F72" s="120"/>
      <c r="G72" s="121"/>
      <c r="H72" s="121"/>
      <c r="I72" s="122"/>
    </row>
    <row r="73" spans="6:9">
      <c r="F73" s="120"/>
      <c r="G73" s="121"/>
      <c r="H73" s="121"/>
      <c r="I73" s="122"/>
    </row>
    <row r="74" spans="6:9">
      <c r="F74" s="120"/>
      <c r="G74" s="121"/>
      <c r="H74" s="121"/>
      <c r="I74" s="122"/>
    </row>
    <row r="75" spans="6:9">
      <c r="F75" s="120"/>
      <c r="G75" s="121"/>
      <c r="H75" s="121"/>
      <c r="I75" s="122"/>
    </row>
    <row r="76" spans="6:9">
      <c r="F76" s="120"/>
      <c r="G76" s="121"/>
      <c r="H76" s="121"/>
      <c r="I76" s="122"/>
    </row>
    <row r="77" spans="6:9">
      <c r="F77" s="120"/>
      <c r="G77" s="121"/>
      <c r="H77" s="121"/>
      <c r="I77" s="122"/>
    </row>
    <row r="78" spans="6:9">
      <c r="F78" s="120"/>
      <c r="G78" s="121"/>
      <c r="H78" s="121"/>
      <c r="I78" s="122"/>
    </row>
    <row r="79" spans="6:9">
      <c r="F79" s="120"/>
      <c r="G79" s="121"/>
      <c r="H79" s="121"/>
      <c r="I79" s="122"/>
    </row>
    <row r="80" spans="6:9">
      <c r="F80" s="120"/>
      <c r="G80" s="121"/>
      <c r="H80" s="121"/>
      <c r="I80" s="122"/>
    </row>
    <row r="81" spans="6:9">
      <c r="F81" s="120"/>
      <c r="G81" s="121"/>
      <c r="H81" s="121"/>
      <c r="I81" s="122"/>
    </row>
  </sheetData>
  <mergeCells count="4">
    <mergeCell ref="A1:B1"/>
    <mergeCell ref="A2:B2"/>
    <mergeCell ref="G2:I2"/>
    <mergeCell ref="H30:I30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72"/>
  <sheetViews>
    <sheetView showGridLines="0" showZeros="0" tabSelected="1" topLeftCell="A66" workbookViewId="0">
      <selection activeCell="C75" sqref="C75"/>
    </sheetView>
  </sheetViews>
  <sheetFormatPr defaultRowHeight="12.75"/>
  <cols>
    <col min="1" max="1" width="3.85546875" style="123" customWidth="1"/>
    <col min="2" max="2" width="12" style="123" customWidth="1"/>
    <col min="3" max="3" width="40.42578125" style="123" customWidth="1"/>
    <col min="4" max="4" width="5.5703125" style="123" customWidth="1"/>
    <col min="5" max="5" width="8.5703125" style="171" customWidth="1"/>
    <col min="6" max="6" width="9.85546875" style="123" customWidth="1"/>
    <col min="7" max="7" width="13.85546875" style="123" customWidth="1"/>
    <col min="8" max="16384" width="9.140625" style="123"/>
  </cols>
  <sheetData>
    <row r="1" spans="1:104" ht="15.75">
      <c r="A1" s="198" t="s">
        <v>57</v>
      </c>
      <c r="B1" s="198"/>
      <c r="C1" s="198"/>
      <c r="D1" s="198"/>
      <c r="E1" s="198"/>
      <c r="F1" s="198"/>
      <c r="G1" s="198"/>
    </row>
    <row r="2" spans="1:104" ht="13.5" thickBot="1">
      <c r="A2" s="124"/>
      <c r="B2" s="125"/>
      <c r="C2" s="126"/>
      <c r="D2" s="126"/>
      <c r="E2" s="127"/>
      <c r="F2" s="126"/>
      <c r="G2" s="126"/>
    </row>
    <row r="3" spans="1:104" ht="13.5" thickTop="1">
      <c r="A3" s="199" t="s">
        <v>5</v>
      </c>
      <c r="B3" s="200"/>
      <c r="C3" s="128" t="str">
        <f>CONCATENATE(cislostavby," ",nazevstavby)</f>
        <v xml:space="preserve"> Sanace podlahy</v>
      </c>
      <c r="D3" s="129"/>
      <c r="E3" s="130"/>
      <c r="F3" s="131">
        <f>Rekapitulace!H1</f>
        <v>0</v>
      </c>
      <c r="G3" s="132"/>
    </row>
    <row r="4" spans="1:104" ht="13.5" thickBot="1">
      <c r="A4" s="201" t="s">
        <v>1</v>
      </c>
      <c r="B4" s="202"/>
      <c r="C4" s="133" t="str">
        <f>CONCATENATE(cisloobjektu," ",nazevobjektu)</f>
        <v xml:space="preserve"> Mateřská škola</v>
      </c>
      <c r="D4" s="134"/>
      <c r="E4" s="203"/>
      <c r="F4" s="203"/>
      <c r="G4" s="204"/>
    </row>
    <row r="5" spans="1:104" ht="13.5" thickTop="1">
      <c r="A5" s="135"/>
      <c r="B5" s="136"/>
      <c r="C5" s="136"/>
      <c r="D5" s="124"/>
      <c r="E5" s="137"/>
      <c r="F5" s="124"/>
      <c r="G5" s="138"/>
    </row>
    <row r="6" spans="1:104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04">
      <c r="A7" s="143" t="s">
        <v>65</v>
      </c>
      <c r="B7" s="144" t="s">
        <v>70</v>
      </c>
      <c r="C7" s="145" t="s">
        <v>205</v>
      </c>
      <c r="D7" s="146"/>
      <c r="E7" s="147"/>
      <c r="F7" s="147"/>
      <c r="G7" s="148"/>
      <c r="H7" s="149"/>
      <c r="I7" s="149"/>
      <c r="O7" s="150">
        <v>1</v>
      </c>
    </row>
    <row r="8" spans="1:104">
      <c r="A8" s="151">
        <v>1</v>
      </c>
      <c r="B8" s="152" t="s">
        <v>71</v>
      </c>
      <c r="C8" s="153" t="s">
        <v>72</v>
      </c>
      <c r="D8" s="154" t="s">
        <v>73</v>
      </c>
      <c r="E8" s="155">
        <v>281.25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2.0000000000000002E-5</v>
      </c>
    </row>
    <row r="9" spans="1:104">
      <c r="A9" s="157"/>
      <c r="B9" s="158"/>
      <c r="C9" s="196" t="s">
        <v>74</v>
      </c>
      <c r="D9" s="197"/>
      <c r="E9" s="159">
        <v>281.25</v>
      </c>
      <c r="F9" s="160"/>
      <c r="G9" s="161"/>
      <c r="M9" s="162" t="s">
        <v>74</v>
      </c>
      <c r="O9" s="150"/>
    </row>
    <row r="10" spans="1:104">
      <c r="A10" s="151">
        <v>2</v>
      </c>
      <c r="B10" s="152" t="s">
        <v>75</v>
      </c>
      <c r="C10" s="153" t="s">
        <v>76</v>
      </c>
      <c r="D10" s="154" t="s">
        <v>73</v>
      </c>
      <c r="E10" s="155">
        <v>281.25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04">
      <c r="A11" s="163"/>
      <c r="B11" s="164" t="s">
        <v>67</v>
      </c>
      <c r="C11" s="165" t="str">
        <f>CONCATENATE(B7," ",C7)</f>
        <v>2 Srovnatelné položky</v>
      </c>
      <c r="D11" s="163"/>
      <c r="E11" s="166"/>
      <c r="F11" s="166"/>
      <c r="G11" s="167">
        <f>SUM(G7:G10)</f>
        <v>0</v>
      </c>
      <c r="O11" s="150">
        <v>4</v>
      </c>
      <c r="BA11" s="168">
        <f>SUM(BA7:BA10)</f>
        <v>0</v>
      </c>
      <c r="BB11" s="168">
        <f>SUM(BB7:BB10)</f>
        <v>0</v>
      </c>
      <c r="BC11" s="168">
        <f>SUM(BC7:BC10)</f>
        <v>0</v>
      </c>
      <c r="BD11" s="168">
        <f>SUM(BD7:BD10)</f>
        <v>0</v>
      </c>
      <c r="BE11" s="168">
        <f>SUM(BE7:BE10)</f>
        <v>0</v>
      </c>
    </row>
    <row r="12" spans="1:104">
      <c r="A12" s="143" t="s">
        <v>65</v>
      </c>
      <c r="B12" s="144" t="s">
        <v>77</v>
      </c>
      <c r="C12" s="145" t="s">
        <v>78</v>
      </c>
      <c r="D12" s="146"/>
      <c r="E12" s="147"/>
      <c r="F12" s="147"/>
      <c r="G12" s="148"/>
      <c r="H12" s="149"/>
      <c r="I12" s="149"/>
      <c r="O12" s="150">
        <v>1</v>
      </c>
    </row>
    <row r="13" spans="1:104">
      <c r="A13" s="151">
        <v>3</v>
      </c>
      <c r="B13" s="152" t="s">
        <v>79</v>
      </c>
      <c r="C13" s="153" t="s">
        <v>80</v>
      </c>
      <c r="D13" s="154" t="s">
        <v>66</v>
      </c>
      <c r="E13" s="155">
        <v>100</v>
      </c>
      <c r="F13" s="155">
        <v>0</v>
      </c>
      <c r="G13" s="156">
        <f>E13*F13</f>
        <v>0</v>
      </c>
      <c r="O13" s="150">
        <v>2</v>
      </c>
      <c r="AA13" s="123">
        <v>12</v>
      </c>
      <c r="AB13" s="123">
        <v>0</v>
      </c>
      <c r="AC13" s="123">
        <v>3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</v>
      </c>
    </row>
    <row r="14" spans="1:104">
      <c r="A14" s="163"/>
      <c r="B14" s="164" t="s">
        <v>67</v>
      </c>
      <c r="C14" s="165" t="str">
        <f>CONCATENATE(B12," ",C12)</f>
        <v>3 Svislé a kompletní konstrukce</v>
      </c>
      <c r="D14" s="163"/>
      <c r="E14" s="166"/>
      <c r="F14" s="166"/>
      <c r="G14" s="167">
        <f>SUM(G12:G13)</f>
        <v>0</v>
      </c>
      <c r="O14" s="150">
        <v>4</v>
      </c>
      <c r="BA14" s="168">
        <f>SUM(BA12:BA13)</f>
        <v>0</v>
      </c>
      <c r="BB14" s="168">
        <f>SUM(BB12:BB13)</f>
        <v>0</v>
      </c>
      <c r="BC14" s="168">
        <f>SUM(BC12:BC13)</f>
        <v>0</v>
      </c>
      <c r="BD14" s="168">
        <f>SUM(BD12:BD13)</f>
        <v>0</v>
      </c>
      <c r="BE14" s="168">
        <f>SUM(BE12:BE13)</f>
        <v>0</v>
      </c>
    </row>
    <row r="15" spans="1:104">
      <c r="A15" s="143" t="s">
        <v>65</v>
      </c>
      <c r="B15" s="144" t="s">
        <v>81</v>
      </c>
      <c r="C15" s="145" t="s">
        <v>82</v>
      </c>
      <c r="D15" s="146"/>
      <c r="E15" s="147"/>
      <c r="F15" s="147"/>
      <c r="G15" s="148"/>
      <c r="H15" s="149"/>
      <c r="I15" s="149"/>
      <c r="O15" s="150">
        <v>1</v>
      </c>
    </row>
    <row r="16" spans="1:104" ht="22.5">
      <c r="A16" s="151">
        <v>4</v>
      </c>
      <c r="B16" s="152" t="s">
        <v>83</v>
      </c>
      <c r="C16" s="153" t="s">
        <v>84</v>
      </c>
      <c r="D16" s="154" t="s">
        <v>73</v>
      </c>
      <c r="E16" s="155">
        <v>35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4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2.8680000000000001E-2</v>
      </c>
    </row>
    <row r="17" spans="1:104">
      <c r="A17" s="163"/>
      <c r="B17" s="164" t="s">
        <v>67</v>
      </c>
      <c r="C17" s="165" t="str">
        <f>CONCATENATE(B15," ",C15)</f>
        <v>61 Upravy povrchů vnitřní</v>
      </c>
      <c r="D17" s="163"/>
      <c r="E17" s="166"/>
      <c r="F17" s="166"/>
      <c r="G17" s="167">
        <f>SUM(G15:G16)</f>
        <v>0</v>
      </c>
      <c r="O17" s="150">
        <v>4</v>
      </c>
      <c r="BA17" s="168">
        <f>SUM(BA15:BA16)</f>
        <v>0</v>
      </c>
      <c r="BB17" s="168">
        <f>SUM(BB15:BB16)</f>
        <v>0</v>
      </c>
      <c r="BC17" s="168">
        <f>SUM(BC15:BC16)</f>
        <v>0</v>
      </c>
      <c r="BD17" s="168">
        <f>SUM(BD15:BD16)</f>
        <v>0</v>
      </c>
      <c r="BE17" s="168">
        <f>SUM(BE15:BE16)</f>
        <v>0</v>
      </c>
    </row>
    <row r="18" spans="1:104">
      <c r="A18" s="143" t="s">
        <v>65</v>
      </c>
      <c r="B18" s="144" t="s">
        <v>85</v>
      </c>
      <c r="C18" s="145" t="s">
        <v>86</v>
      </c>
      <c r="D18" s="146"/>
      <c r="E18" s="147"/>
      <c r="F18" s="147"/>
      <c r="G18" s="148"/>
      <c r="H18" s="149"/>
      <c r="I18" s="149"/>
      <c r="O18" s="150">
        <v>1</v>
      </c>
    </row>
    <row r="19" spans="1:104">
      <c r="A19" s="151">
        <v>5</v>
      </c>
      <c r="B19" s="152" t="s">
        <v>87</v>
      </c>
      <c r="C19" s="153" t="s">
        <v>88</v>
      </c>
      <c r="D19" s="154" t="s">
        <v>73</v>
      </c>
      <c r="E19" s="155">
        <v>281.25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5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</v>
      </c>
    </row>
    <row r="20" spans="1:104">
      <c r="A20" s="163"/>
      <c r="B20" s="164" t="s">
        <v>67</v>
      </c>
      <c r="C20" s="165" t="str">
        <f>CONCATENATE(B18," ",C18)</f>
        <v>62 Upravy povrchů vnější</v>
      </c>
      <c r="D20" s="163"/>
      <c r="E20" s="166"/>
      <c r="F20" s="166"/>
      <c r="G20" s="167">
        <f>SUM(G18:G19)</f>
        <v>0</v>
      </c>
      <c r="O20" s="150">
        <v>4</v>
      </c>
      <c r="BA20" s="168">
        <f>SUM(BA18:BA19)</f>
        <v>0</v>
      </c>
      <c r="BB20" s="168">
        <f>SUM(BB18:BB19)</f>
        <v>0</v>
      </c>
      <c r="BC20" s="168">
        <f>SUM(BC18:BC19)</f>
        <v>0</v>
      </c>
      <c r="BD20" s="168">
        <f>SUM(BD18:BD19)</f>
        <v>0</v>
      </c>
      <c r="BE20" s="168">
        <f>SUM(BE18:BE19)</f>
        <v>0</v>
      </c>
    </row>
    <row r="21" spans="1:104">
      <c r="A21" s="143" t="s">
        <v>65</v>
      </c>
      <c r="B21" s="144" t="s">
        <v>89</v>
      </c>
      <c r="C21" s="145" t="s">
        <v>90</v>
      </c>
      <c r="D21" s="146"/>
      <c r="E21" s="147"/>
      <c r="F21" s="147"/>
      <c r="G21" s="148"/>
      <c r="H21" s="149"/>
      <c r="I21" s="149"/>
      <c r="O21" s="150">
        <v>1</v>
      </c>
    </row>
    <row r="22" spans="1:104" ht="22.5">
      <c r="A22" s="151">
        <v>6</v>
      </c>
      <c r="B22" s="152" t="s">
        <v>91</v>
      </c>
      <c r="C22" s="153" t="s">
        <v>92</v>
      </c>
      <c r="D22" s="154" t="s">
        <v>73</v>
      </c>
      <c r="E22" s="155">
        <v>281.25</v>
      </c>
      <c r="F22" s="155">
        <v>0</v>
      </c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6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0.19391</v>
      </c>
    </row>
    <row r="23" spans="1:104">
      <c r="A23" s="151">
        <v>7</v>
      </c>
      <c r="B23" s="152" t="s">
        <v>93</v>
      </c>
      <c r="C23" s="153" t="s">
        <v>94</v>
      </c>
      <c r="D23" s="154" t="s">
        <v>73</v>
      </c>
      <c r="E23" s="155">
        <v>20.399999999999999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7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0.43362000000000001</v>
      </c>
    </row>
    <row r="24" spans="1:104">
      <c r="A24" s="163"/>
      <c r="B24" s="164" t="s">
        <v>67</v>
      </c>
      <c r="C24" s="165" t="str">
        <f>CONCATENATE(B21," ",C21)</f>
        <v>63 Podlahy a podlahové konstrukce</v>
      </c>
      <c r="D24" s="163"/>
      <c r="E24" s="166"/>
      <c r="F24" s="166"/>
      <c r="G24" s="167">
        <f>SUM(G21:G23)</f>
        <v>0</v>
      </c>
      <c r="O24" s="150">
        <v>4</v>
      </c>
      <c r="BA24" s="168">
        <f>SUM(BA21:BA23)</f>
        <v>0</v>
      </c>
      <c r="BB24" s="168">
        <f>SUM(BB21:BB23)</f>
        <v>0</v>
      </c>
      <c r="BC24" s="168">
        <f>SUM(BC21:BC23)</f>
        <v>0</v>
      </c>
      <c r="BD24" s="168">
        <f>SUM(BD21:BD23)</f>
        <v>0</v>
      </c>
      <c r="BE24" s="168">
        <f>SUM(BE21:BE23)</f>
        <v>0</v>
      </c>
    </row>
    <row r="25" spans="1:104">
      <c r="A25" s="143" t="s">
        <v>65</v>
      </c>
      <c r="B25" s="144" t="s">
        <v>95</v>
      </c>
      <c r="C25" s="145" t="s">
        <v>96</v>
      </c>
      <c r="D25" s="146"/>
      <c r="E25" s="147"/>
      <c r="F25" s="147"/>
      <c r="G25" s="148"/>
      <c r="H25" s="149"/>
      <c r="I25" s="149"/>
      <c r="O25" s="150">
        <v>1</v>
      </c>
    </row>
    <row r="26" spans="1:104">
      <c r="A26" s="151">
        <v>8</v>
      </c>
      <c r="B26" s="152" t="s">
        <v>97</v>
      </c>
      <c r="C26" s="153" t="s">
        <v>98</v>
      </c>
      <c r="D26" s="154" t="s">
        <v>73</v>
      </c>
      <c r="E26" s="155">
        <v>281.25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8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1.0000000000000001E-5</v>
      </c>
    </row>
    <row r="27" spans="1:104">
      <c r="A27" s="163"/>
      <c r="B27" s="164" t="s">
        <v>67</v>
      </c>
      <c r="C27" s="165" t="str">
        <f>CONCATENATE(B25," ",C25)</f>
        <v>93 Dokončovací práce inž.staveb</v>
      </c>
      <c r="D27" s="163"/>
      <c r="E27" s="166"/>
      <c r="F27" s="166"/>
      <c r="G27" s="167">
        <f>SUM(G25:G26)</f>
        <v>0</v>
      </c>
      <c r="O27" s="150">
        <v>4</v>
      </c>
      <c r="BA27" s="168">
        <f>SUM(BA25:BA26)</f>
        <v>0</v>
      </c>
      <c r="BB27" s="168">
        <f>SUM(BB25:BB26)</f>
        <v>0</v>
      </c>
      <c r="BC27" s="168">
        <f>SUM(BC25:BC26)</f>
        <v>0</v>
      </c>
      <c r="BD27" s="168">
        <f>SUM(BD25:BD26)</f>
        <v>0</v>
      </c>
      <c r="BE27" s="168">
        <f>SUM(BE25:BE26)</f>
        <v>0</v>
      </c>
    </row>
    <row r="28" spans="1:104">
      <c r="A28" s="143" t="s">
        <v>65</v>
      </c>
      <c r="B28" s="144" t="s">
        <v>99</v>
      </c>
      <c r="C28" s="145" t="s">
        <v>100</v>
      </c>
      <c r="D28" s="146"/>
      <c r="E28" s="147"/>
      <c r="F28" s="147"/>
      <c r="G28" s="148"/>
      <c r="H28" s="149"/>
      <c r="I28" s="149"/>
      <c r="O28" s="150">
        <v>1</v>
      </c>
    </row>
    <row r="29" spans="1:104">
      <c r="A29" s="151">
        <v>9</v>
      </c>
      <c r="B29" s="152" t="s">
        <v>101</v>
      </c>
      <c r="C29" s="153" t="s">
        <v>102</v>
      </c>
      <c r="D29" s="154" t="s">
        <v>73</v>
      </c>
      <c r="E29" s="155">
        <v>281.5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9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4.0000000000000003E-5</v>
      </c>
    </row>
    <row r="30" spans="1:104">
      <c r="A30" s="163"/>
      <c r="B30" s="164" t="s">
        <v>67</v>
      </c>
      <c r="C30" s="165" t="str">
        <f>CONCATENATE(B28," ",C28)</f>
        <v>95 Dokončovací kce na pozem.stav.</v>
      </c>
      <c r="D30" s="163"/>
      <c r="E30" s="166"/>
      <c r="F30" s="166"/>
      <c r="G30" s="167">
        <f>SUM(G28:G29)</f>
        <v>0</v>
      </c>
      <c r="O30" s="150">
        <v>4</v>
      </c>
      <c r="BA30" s="168">
        <f>SUM(BA28:BA29)</f>
        <v>0</v>
      </c>
      <c r="BB30" s="168">
        <f>SUM(BB28:BB29)</f>
        <v>0</v>
      </c>
      <c r="BC30" s="168">
        <f>SUM(BC28:BC29)</f>
        <v>0</v>
      </c>
      <c r="BD30" s="168">
        <f>SUM(BD28:BD29)</f>
        <v>0</v>
      </c>
      <c r="BE30" s="168">
        <f>SUM(BE28:BE29)</f>
        <v>0</v>
      </c>
    </row>
    <row r="31" spans="1:104">
      <c r="A31" s="143" t="s">
        <v>65</v>
      </c>
      <c r="B31" s="144" t="s">
        <v>103</v>
      </c>
      <c r="C31" s="145" t="s">
        <v>104</v>
      </c>
      <c r="D31" s="146"/>
      <c r="E31" s="147"/>
      <c r="F31" s="147"/>
      <c r="G31" s="148"/>
      <c r="H31" s="149"/>
      <c r="I31" s="149"/>
      <c r="O31" s="150">
        <v>1</v>
      </c>
    </row>
    <row r="32" spans="1:104">
      <c r="A32" s="151">
        <v>10</v>
      </c>
      <c r="B32" s="152" t="s">
        <v>105</v>
      </c>
      <c r="C32" s="153" t="s">
        <v>106</v>
      </c>
      <c r="D32" s="154" t="s">
        <v>73</v>
      </c>
      <c r="E32" s="155">
        <v>281.25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10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</v>
      </c>
    </row>
    <row r="33" spans="1:104" ht="22.5">
      <c r="A33" s="151">
        <v>11</v>
      </c>
      <c r="B33" s="152" t="s">
        <v>107</v>
      </c>
      <c r="C33" s="153" t="s">
        <v>108</v>
      </c>
      <c r="D33" s="154" t="s">
        <v>109</v>
      </c>
      <c r="E33" s="155">
        <v>25.875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11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04">
      <c r="A34" s="157"/>
      <c r="B34" s="158"/>
      <c r="C34" s="196" t="s">
        <v>110</v>
      </c>
      <c r="D34" s="197"/>
      <c r="E34" s="159">
        <v>25.875</v>
      </c>
      <c r="F34" s="160"/>
      <c r="G34" s="161"/>
      <c r="M34" s="162" t="s">
        <v>110</v>
      </c>
      <c r="O34" s="150"/>
    </row>
    <row r="35" spans="1:104">
      <c r="A35" s="151">
        <v>12</v>
      </c>
      <c r="B35" s="152" t="s">
        <v>111</v>
      </c>
      <c r="C35" s="153" t="s">
        <v>112</v>
      </c>
      <c r="D35" s="154" t="s">
        <v>113</v>
      </c>
      <c r="E35" s="155">
        <v>100</v>
      </c>
      <c r="F35" s="155">
        <v>0</v>
      </c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12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04">
      <c r="A36" s="151">
        <v>13</v>
      </c>
      <c r="B36" s="152" t="s">
        <v>114</v>
      </c>
      <c r="C36" s="153" t="s">
        <v>115</v>
      </c>
      <c r="D36" s="154" t="s">
        <v>109</v>
      </c>
      <c r="E36" s="155">
        <v>281.25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13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104">
      <c r="A37" s="157"/>
      <c r="B37" s="158"/>
      <c r="C37" s="196" t="s">
        <v>74</v>
      </c>
      <c r="D37" s="197"/>
      <c r="E37" s="159">
        <v>281.25</v>
      </c>
      <c r="F37" s="160"/>
      <c r="G37" s="161"/>
      <c r="M37" s="162" t="s">
        <v>74</v>
      </c>
      <c r="O37" s="150"/>
    </row>
    <row r="38" spans="1:104">
      <c r="A38" s="163"/>
      <c r="B38" s="164" t="s">
        <v>67</v>
      </c>
      <c r="C38" s="165" t="str">
        <f>CONCATENATE(B31," ",C31)</f>
        <v>96 Bourání konstrukcí</v>
      </c>
      <c r="D38" s="163"/>
      <c r="E38" s="166"/>
      <c r="F38" s="166"/>
      <c r="G38" s="167">
        <f>SUM(G31:G37)</f>
        <v>0</v>
      </c>
      <c r="O38" s="150">
        <v>4</v>
      </c>
      <c r="BA38" s="168">
        <f>SUM(BA31:BA37)</f>
        <v>0</v>
      </c>
      <c r="BB38" s="168">
        <f>SUM(BB31:BB37)</f>
        <v>0</v>
      </c>
      <c r="BC38" s="168">
        <f>SUM(BC31:BC37)</f>
        <v>0</v>
      </c>
      <c r="BD38" s="168">
        <f>SUM(BD31:BD37)</f>
        <v>0</v>
      </c>
      <c r="BE38" s="168">
        <f>SUM(BE31:BE37)</f>
        <v>0</v>
      </c>
    </row>
    <row r="39" spans="1:104">
      <c r="A39" s="143" t="s">
        <v>65</v>
      </c>
      <c r="B39" s="144" t="s">
        <v>116</v>
      </c>
      <c r="C39" s="145" t="s">
        <v>117</v>
      </c>
      <c r="D39" s="146"/>
      <c r="E39" s="147"/>
      <c r="F39" s="147"/>
      <c r="G39" s="148"/>
      <c r="H39" s="149"/>
      <c r="I39" s="149"/>
      <c r="O39" s="150">
        <v>1</v>
      </c>
    </row>
    <row r="40" spans="1:104">
      <c r="A40" s="151">
        <v>14</v>
      </c>
      <c r="B40" s="152" t="s">
        <v>118</v>
      </c>
      <c r="C40" s="153" t="s">
        <v>119</v>
      </c>
      <c r="D40" s="154" t="s">
        <v>73</v>
      </c>
      <c r="E40" s="155">
        <v>281.25</v>
      </c>
      <c r="F40" s="155">
        <v>0</v>
      </c>
      <c r="G40" s="156">
        <f>E40*F40</f>
        <v>0</v>
      </c>
      <c r="O40" s="150">
        <v>2</v>
      </c>
      <c r="AA40" s="123">
        <v>12</v>
      </c>
      <c r="AB40" s="123">
        <v>0</v>
      </c>
      <c r="AC40" s="123">
        <v>14</v>
      </c>
      <c r="AZ40" s="123">
        <v>1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0</v>
      </c>
    </row>
    <row r="41" spans="1:104">
      <c r="A41" s="151">
        <v>15</v>
      </c>
      <c r="B41" s="152" t="s">
        <v>120</v>
      </c>
      <c r="C41" s="153" t="s">
        <v>121</v>
      </c>
      <c r="D41" s="154" t="s">
        <v>122</v>
      </c>
      <c r="E41" s="155">
        <v>1</v>
      </c>
      <c r="F41" s="155">
        <v>0</v>
      </c>
      <c r="G41" s="156">
        <f>E41*F41</f>
        <v>0</v>
      </c>
      <c r="O41" s="150">
        <v>2</v>
      </c>
      <c r="AA41" s="123">
        <v>12</v>
      </c>
      <c r="AB41" s="123">
        <v>0</v>
      </c>
      <c r="AC41" s="123">
        <v>15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</v>
      </c>
    </row>
    <row r="42" spans="1:104">
      <c r="A42" s="157"/>
      <c r="B42" s="158"/>
      <c r="C42" s="196" t="s">
        <v>123</v>
      </c>
      <c r="D42" s="197"/>
      <c r="E42" s="159">
        <v>0</v>
      </c>
      <c r="F42" s="160"/>
      <c r="G42" s="161"/>
      <c r="M42" s="162" t="s">
        <v>123</v>
      </c>
      <c r="O42" s="150"/>
    </row>
    <row r="43" spans="1:104">
      <c r="A43" s="157"/>
      <c r="B43" s="158"/>
      <c r="C43" s="196" t="s">
        <v>124</v>
      </c>
      <c r="D43" s="197"/>
      <c r="E43" s="159">
        <v>1</v>
      </c>
      <c r="F43" s="160"/>
      <c r="G43" s="161"/>
      <c r="M43" s="162" t="s">
        <v>124</v>
      </c>
      <c r="O43" s="150"/>
    </row>
    <row r="44" spans="1:104">
      <c r="A44" s="151">
        <v>16</v>
      </c>
      <c r="B44" s="152" t="s">
        <v>125</v>
      </c>
      <c r="C44" s="153" t="s">
        <v>126</v>
      </c>
      <c r="D44" s="154" t="s">
        <v>122</v>
      </c>
      <c r="E44" s="155">
        <v>536.97</v>
      </c>
      <c r="F44" s="155">
        <v>0</v>
      </c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16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</v>
      </c>
    </row>
    <row r="45" spans="1:104">
      <c r="A45" s="157"/>
      <c r="B45" s="158"/>
      <c r="C45" s="196" t="s">
        <v>127</v>
      </c>
      <c r="D45" s="197"/>
      <c r="E45" s="159">
        <v>536.97</v>
      </c>
      <c r="F45" s="160"/>
      <c r="G45" s="161"/>
      <c r="M45" s="162" t="s">
        <v>127</v>
      </c>
      <c r="O45" s="150"/>
    </row>
    <row r="46" spans="1:104">
      <c r="A46" s="151">
        <v>17</v>
      </c>
      <c r="B46" s="152" t="s">
        <v>128</v>
      </c>
      <c r="C46" s="153" t="s">
        <v>129</v>
      </c>
      <c r="D46" s="154" t="s">
        <v>122</v>
      </c>
      <c r="E46" s="155">
        <v>1342.35</v>
      </c>
      <c r="F46" s="155">
        <v>0</v>
      </c>
      <c r="G46" s="156">
        <f>E46*F46</f>
        <v>0</v>
      </c>
      <c r="O46" s="150">
        <v>2</v>
      </c>
      <c r="AA46" s="123">
        <v>12</v>
      </c>
      <c r="AB46" s="123">
        <v>0</v>
      </c>
      <c r="AC46" s="123">
        <v>17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</v>
      </c>
    </row>
    <row r="47" spans="1:104">
      <c r="A47" s="157"/>
      <c r="B47" s="158"/>
      <c r="C47" s="196" t="s">
        <v>130</v>
      </c>
      <c r="D47" s="197"/>
      <c r="E47" s="159">
        <v>0</v>
      </c>
      <c r="F47" s="160"/>
      <c r="G47" s="161"/>
      <c r="M47" s="162" t="s">
        <v>130</v>
      </c>
      <c r="O47" s="150"/>
    </row>
    <row r="48" spans="1:104">
      <c r="A48" s="157"/>
      <c r="B48" s="158"/>
      <c r="C48" s="196" t="s">
        <v>131</v>
      </c>
      <c r="D48" s="197"/>
      <c r="E48" s="159">
        <v>1340</v>
      </c>
      <c r="F48" s="160"/>
      <c r="G48" s="161"/>
      <c r="M48" s="162" t="s">
        <v>131</v>
      </c>
      <c r="O48" s="150"/>
    </row>
    <row r="49" spans="1:104">
      <c r="A49" s="157"/>
      <c r="B49" s="158"/>
      <c r="C49" s="196" t="s">
        <v>132</v>
      </c>
      <c r="D49" s="197"/>
      <c r="E49" s="159">
        <v>2.35</v>
      </c>
      <c r="F49" s="160"/>
      <c r="G49" s="161"/>
      <c r="M49" s="162" t="s">
        <v>132</v>
      </c>
      <c r="O49" s="150"/>
    </row>
    <row r="50" spans="1:104">
      <c r="A50" s="151">
        <v>18</v>
      </c>
      <c r="B50" s="152" t="s">
        <v>133</v>
      </c>
      <c r="C50" s="153" t="s">
        <v>134</v>
      </c>
      <c r="D50" s="154" t="s">
        <v>122</v>
      </c>
      <c r="E50" s="155">
        <v>536.97</v>
      </c>
      <c r="F50" s="155">
        <v>0</v>
      </c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18</v>
      </c>
      <c r="AZ50" s="123">
        <v>1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</v>
      </c>
    </row>
    <row r="51" spans="1:104">
      <c r="A51" s="157"/>
      <c r="B51" s="158"/>
      <c r="C51" s="196" t="s">
        <v>135</v>
      </c>
      <c r="D51" s="197"/>
      <c r="E51" s="159">
        <v>536.97</v>
      </c>
      <c r="F51" s="160"/>
      <c r="G51" s="161"/>
      <c r="M51" s="162" t="s">
        <v>135</v>
      </c>
      <c r="O51" s="150"/>
    </row>
    <row r="52" spans="1:104">
      <c r="A52" s="151">
        <v>19</v>
      </c>
      <c r="B52" s="152" t="s">
        <v>136</v>
      </c>
      <c r="C52" s="153" t="s">
        <v>137</v>
      </c>
      <c r="D52" s="154" t="s">
        <v>122</v>
      </c>
      <c r="E52" s="155">
        <v>536.97</v>
      </c>
      <c r="F52" s="155">
        <v>0</v>
      </c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19</v>
      </c>
      <c r="AZ52" s="123">
        <v>1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0</v>
      </c>
    </row>
    <row r="53" spans="1:104">
      <c r="A53" s="157"/>
      <c r="B53" s="158"/>
      <c r="C53" s="196" t="s">
        <v>135</v>
      </c>
      <c r="D53" s="197"/>
      <c r="E53" s="159">
        <v>536.97</v>
      </c>
      <c r="F53" s="160"/>
      <c r="G53" s="161"/>
      <c r="M53" s="162" t="s">
        <v>135</v>
      </c>
      <c r="O53" s="150"/>
    </row>
    <row r="54" spans="1:104">
      <c r="A54" s="151">
        <v>20</v>
      </c>
      <c r="B54" s="152" t="s">
        <v>138</v>
      </c>
      <c r="C54" s="153" t="s">
        <v>139</v>
      </c>
      <c r="D54" s="154" t="s">
        <v>122</v>
      </c>
      <c r="E54" s="155">
        <v>536.97</v>
      </c>
      <c r="F54" s="155">
        <v>0</v>
      </c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20</v>
      </c>
      <c r="AZ54" s="123">
        <v>1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</v>
      </c>
    </row>
    <row r="55" spans="1:104">
      <c r="A55" s="157"/>
      <c r="B55" s="158"/>
      <c r="C55" s="196" t="s">
        <v>135</v>
      </c>
      <c r="D55" s="197"/>
      <c r="E55" s="159">
        <v>536.97</v>
      </c>
      <c r="F55" s="160"/>
      <c r="G55" s="161"/>
      <c r="M55" s="162" t="s">
        <v>135</v>
      </c>
      <c r="O55" s="150"/>
    </row>
    <row r="56" spans="1:104">
      <c r="A56" s="163"/>
      <c r="B56" s="164" t="s">
        <v>67</v>
      </c>
      <c r="C56" s="165" t="str">
        <f>CONCATENATE(B39," ",C39)</f>
        <v>97 Prorážení otvorů</v>
      </c>
      <c r="D56" s="163"/>
      <c r="E56" s="166"/>
      <c r="F56" s="166"/>
      <c r="G56" s="167">
        <f>SUM(G39:G55)</f>
        <v>0</v>
      </c>
      <c r="O56" s="150">
        <v>4</v>
      </c>
      <c r="BA56" s="168">
        <f>SUM(BA39:BA55)</f>
        <v>0</v>
      </c>
      <c r="BB56" s="168">
        <f>SUM(BB39:BB55)</f>
        <v>0</v>
      </c>
      <c r="BC56" s="168">
        <f>SUM(BC39:BC55)</f>
        <v>0</v>
      </c>
      <c r="BD56" s="168">
        <f>SUM(BD39:BD55)</f>
        <v>0</v>
      </c>
      <c r="BE56" s="168">
        <f>SUM(BE39:BE55)</f>
        <v>0</v>
      </c>
    </row>
    <row r="57" spans="1:104">
      <c r="A57" s="143" t="s">
        <v>65</v>
      </c>
      <c r="B57" s="144" t="s">
        <v>140</v>
      </c>
      <c r="C57" s="145" t="s">
        <v>141</v>
      </c>
      <c r="D57" s="146"/>
      <c r="E57" s="147"/>
      <c r="F57" s="147"/>
      <c r="G57" s="148"/>
      <c r="H57" s="149"/>
      <c r="I57" s="149"/>
      <c r="O57" s="150">
        <v>1</v>
      </c>
    </row>
    <row r="58" spans="1:104">
      <c r="A58" s="151">
        <v>21</v>
      </c>
      <c r="B58" s="152" t="s">
        <v>142</v>
      </c>
      <c r="C58" s="153" t="s">
        <v>143</v>
      </c>
      <c r="D58" s="154" t="s">
        <v>122</v>
      </c>
      <c r="E58" s="155">
        <v>64.38</v>
      </c>
      <c r="F58" s="155">
        <v>0</v>
      </c>
      <c r="G58" s="156">
        <f>E58*F58</f>
        <v>0</v>
      </c>
      <c r="O58" s="150">
        <v>2</v>
      </c>
      <c r="AA58" s="123">
        <v>12</v>
      </c>
      <c r="AB58" s="123">
        <v>0</v>
      </c>
      <c r="AC58" s="123">
        <v>21</v>
      </c>
      <c r="AZ58" s="123">
        <v>1</v>
      </c>
      <c r="BA58" s="123">
        <f>IF(AZ58=1,G58,0)</f>
        <v>0</v>
      </c>
      <c r="BB58" s="123">
        <f>IF(AZ58=2,G58,0)</f>
        <v>0</v>
      </c>
      <c r="BC58" s="123">
        <f>IF(AZ58=3,G58,0)</f>
        <v>0</v>
      </c>
      <c r="BD58" s="123">
        <f>IF(AZ58=4,G58,0)</f>
        <v>0</v>
      </c>
      <c r="BE58" s="123">
        <f>IF(AZ58=5,G58,0)</f>
        <v>0</v>
      </c>
      <c r="CZ58" s="123">
        <v>0</v>
      </c>
    </row>
    <row r="59" spans="1:104">
      <c r="A59" s="157"/>
      <c r="B59" s="158"/>
      <c r="C59" s="196" t="s">
        <v>144</v>
      </c>
      <c r="D59" s="197"/>
      <c r="E59" s="159">
        <v>64.38</v>
      </c>
      <c r="F59" s="160"/>
      <c r="G59" s="161"/>
      <c r="M59" s="162" t="s">
        <v>144</v>
      </c>
      <c r="O59" s="150"/>
    </row>
    <row r="60" spans="1:104">
      <c r="A60" s="163"/>
      <c r="B60" s="164" t="s">
        <v>67</v>
      </c>
      <c r="C60" s="165" t="str">
        <f>CONCATENATE(B57," ",C57)</f>
        <v>99 Staveništní přesun hmot</v>
      </c>
      <c r="D60" s="163"/>
      <c r="E60" s="166"/>
      <c r="F60" s="166"/>
      <c r="G60" s="167">
        <f>SUM(G57:G59)</f>
        <v>0</v>
      </c>
      <c r="O60" s="150">
        <v>4</v>
      </c>
      <c r="BA60" s="168">
        <f>SUM(BA57:BA59)</f>
        <v>0</v>
      </c>
      <c r="BB60" s="168">
        <f>SUM(BB57:BB59)</f>
        <v>0</v>
      </c>
      <c r="BC60" s="168">
        <f>SUM(BC57:BC59)</f>
        <v>0</v>
      </c>
      <c r="BD60" s="168">
        <f>SUM(BD57:BD59)</f>
        <v>0</v>
      </c>
      <c r="BE60" s="168">
        <f>SUM(BE57:BE59)</f>
        <v>0</v>
      </c>
    </row>
    <row r="61" spans="1:104">
      <c r="A61" s="143" t="s">
        <v>65</v>
      </c>
      <c r="B61" s="144" t="s">
        <v>145</v>
      </c>
      <c r="C61" s="145" t="s">
        <v>146</v>
      </c>
      <c r="D61" s="146"/>
      <c r="E61" s="147"/>
      <c r="F61" s="147"/>
      <c r="G61" s="148"/>
      <c r="H61" s="149"/>
      <c r="I61" s="149"/>
      <c r="O61" s="150">
        <v>1</v>
      </c>
    </row>
    <row r="62" spans="1:104" ht="22.5">
      <c r="A62" s="151">
        <v>22</v>
      </c>
      <c r="B62" s="152" t="s">
        <v>147</v>
      </c>
      <c r="C62" s="153" t="s">
        <v>148</v>
      </c>
      <c r="D62" s="154" t="s">
        <v>73</v>
      </c>
      <c r="E62" s="155">
        <v>281.25</v>
      </c>
      <c r="F62" s="155">
        <v>0</v>
      </c>
      <c r="G62" s="156">
        <f>E62*F62</f>
        <v>0</v>
      </c>
      <c r="O62" s="150">
        <v>2</v>
      </c>
      <c r="AA62" s="123">
        <v>12</v>
      </c>
      <c r="AB62" s="123">
        <v>0</v>
      </c>
      <c r="AC62" s="123">
        <v>22</v>
      </c>
      <c r="AZ62" s="123">
        <v>2</v>
      </c>
      <c r="BA62" s="123">
        <f>IF(AZ62=1,G62,0)</f>
        <v>0</v>
      </c>
      <c r="BB62" s="123">
        <f>IF(AZ62=2,G62,0)</f>
        <v>0</v>
      </c>
      <c r="BC62" s="123">
        <f>IF(AZ62=3,G62,0)</f>
        <v>0</v>
      </c>
      <c r="BD62" s="123">
        <f>IF(AZ62=4,G62,0)</f>
        <v>0</v>
      </c>
      <c r="BE62" s="123">
        <f>IF(AZ62=5,G62,0)</f>
        <v>0</v>
      </c>
      <c r="CZ62" s="123">
        <v>5.0099999999999997E-3</v>
      </c>
    </row>
    <row r="63" spans="1:104">
      <c r="A63" s="151">
        <v>23</v>
      </c>
      <c r="B63" s="152" t="s">
        <v>149</v>
      </c>
      <c r="C63" s="153" t="s">
        <v>150</v>
      </c>
      <c r="D63" s="154" t="s">
        <v>54</v>
      </c>
      <c r="E63" s="155">
        <v>4.1500000000000002E-2</v>
      </c>
      <c r="F63" s="155">
        <v>0</v>
      </c>
      <c r="G63" s="156">
        <f>E63*F63</f>
        <v>0</v>
      </c>
      <c r="O63" s="150">
        <v>2</v>
      </c>
      <c r="AA63" s="123">
        <v>12</v>
      </c>
      <c r="AB63" s="123">
        <v>0</v>
      </c>
      <c r="AC63" s="123">
        <v>23</v>
      </c>
      <c r="AZ63" s="123">
        <v>2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0</v>
      </c>
    </row>
    <row r="64" spans="1:104">
      <c r="A64" s="163"/>
      <c r="B64" s="164" t="s">
        <v>67</v>
      </c>
      <c r="C64" s="165" t="str">
        <f>CONCATENATE(B61," ",C61)</f>
        <v>711 Izolace proti vodě</v>
      </c>
      <c r="D64" s="163"/>
      <c r="E64" s="166"/>
      <c r="F64" s="166"/>
      <c r="G64" s="167">
        <f>SUM(G61:G63)</f>
        <v>0</v>
      </c>
      <c r="O64" s="150">
        <v>4</v>
      </c>
      <c r="BA64" s="168">
        <f>SUM(BA61:BA63)</f>
        <v>0</v>
      </c>
      <c r="BB64" s="168">
        <f>SUM(BB61:BB63)</f>
        <v>0</v>
      </c>
      <c r="BC64" s="168">
        <f>SUM(BC61:BC63)</f>
        <v>0</v>
      </c>
      <c r="BD64" s="168">
        <f>SUM(BD61:BD63)</f>
        <v>0</v>
      </c>
      <c r="BE64" s="168">
        <f>SUM(BE61:BE63)</f>
        <v>0</v>
      </c>
    </row>
    <row r="65" spans="1:104">
      <c r="A65" s="143" t="s">
        <v>65</v>
      </c>
      <c r="B65" s="144" t="s">
        <v>151</v>
      </c>
      <c r="C65" s="145" t="s">
        <v>152</v>
      </c>
      <c r="D65" s="146"/>
      <c r="E65" s="147"/>
      <c r="F65" s="147"/>
      <c r="G65" s="148"/>
      <c r="H65" s="149"/>
      <c r="I65" s="149"/>
      <c r="O65" s="150">
        <v>1</v>
      </c>
    </row>
    <row r="66" spans="1:104">
      <c r="A66" s="151">
        <v>24</v>
      </c>
      <c r="B66" s="152" t="s">
        <v>153</v>
      </c>
      <c r="C66" s="153" t="s">
        <v>154</v>
      </c>
      <c r="D66" s="154" t="s">
        <v>73</v>
      </c>
      <c r="E66" s="155">
        <v>281.25</v>
      </c>
      <c r="F66" s="155">
        <v>0</v>
      </c>
      <c r="G66" s="156">
        <f>E66*F66</f>
        <v>0</v>
      </c>
      <c r="O66" s="150">
        <v>2</v>
      </c>
      <c r="AA66" s="123">
        <v>12</v>
      </c>
      <c r="AB66" s="123">
        <v>0</v>
      </c>
      <c r="AC66" s="123">
        <v>24</v>
      </c>
      <c r="AZ66" s="123">
        <v>2</v>
      </c>
      <c r="BA66" s="123">
        <f>IF(AZ66=1,G66,0)</f>
        <v>0</v>
      </c>
      <c r="BB66" s="123">
        <f>IF(AZ66=2,G66,0)</f>
        <v>0</v>
      </c>
      <c r="BC66" s="123">
        <f>IF(AZ66=3,G66,0)</f>
        <v>0</v>
      </c>
      <c r="BD66" s="123">
        <f>IF(AZ66=4,G66,0)</f>
        <v>0</v>
      </c>
      <c r="BE66" s="123">
        <f>IF(AZ66=5,G66,0)</f>
        <v>0</v>
      </c>
      <c r="CZ66" s="123">
        <v>0</v>
      </c>
    </row>
    <row r="67" spans="1:104">
      <c r="A67" s="157"/>
      <c r="B67" s="158"/>
      <c r="C67" s="196" t="s">
        <v>74</v>
      </c>
      <c r="D67" s="197"/>
      <c r="E67" s="159">
        <v>281.25</v>
      </c>
      <c r="F67" s="160"/>
      <c r="G67" s="161"/>
      <c r="M67" s="162" t="s">
        <v>74</v>
      </c>
      <c r="O67" s="150"/>
    </row>
    <row r="68" spans="1:104">
      <c r="A68" s="151">
        <v>25</v>
      </c>
      <c r="B68" s="152" t="s">
        <v>155</v>
      </c>
      <c r="C68" s="153" t="s">
        <v>156</v>
      </c>
      <c r="D68" s="154" t="s">
        <v>73</v>
      </c>
      <c r="E68" s="155">
        <v>281.5</v>
      </c>
      <c r="F68" s="155">
        <v>0</v>
      </c>
      <c r="G68" s="156">
        <f>E68*F68</f>
        <v>0</v>
      </c>
      <c r="O68" s="150">
        <v>2</v>
      </c>
      <c r="AA68" s="123">
        <v>12</v>
      </c>
      <c r="AB68" s="123">
        <v>0</v>
      </c>
      <c r="AC68" s="123">
        <v>25</v>
      </c>
      <c r="AZ68" s="123">
        <v>2</v>
      </c>
      <c r="BA68" s="123">
        <f>IF(AZ68=1,G68,0)</f>
        <v>0</v>
      </c>
      <c r="BB68" s="123">
        <f>IF(AZ68=2,G68,0)</f>
        <v>0</v>
      </c>
      <c r="BC68" s="123">
        <f>IF(AZ68=3,G68,0)</f>
        <v>0</v>
      </c>
      <c r="BD68" s="123">
        <f>IF(AZ68=4,G68,0)</f>
        <v>0</v>
      </c>
      <c r="BE68" s="123">
        <f>IF(AZ68=5,G68,0)</f>
        <v>0</v>
      </c>
      <c r="CZ68" s="123">
        <v>0</v>
      </c>
    </row>
    <row r="69" spans="1:104">
      <c r="A69" s="151">
        <v>26</v>
      </c>
      <c r="B69" s="152" t="s">
        <v>157</v>
      </c>
      <c r="C69" s="153" t="s">
        <v>158</v>
      </c>
      <c r="D69" s="154" t="s">
        <v>113</v>
      </c>
      <c r="E69" s="155">
        <v>563</v>
      </c>
      <c r="F69" s="155">
        <v>0</v>
      </c>
      <c r="G69" s="156">
        <f>E69*F69</f>
        <v>0</v>
      </c>
      <c r="O69" s="150">
        <v>2</v>
      </c>
      <c r="AA69" s="123">
        <v>12</v>
      </c>
      <c r="AB69" s="123">
        <v>1</v>
      </c>
      <c r="AC69" s="123">
        <v>26</v>
      </c>
      <c r="AZ69" s="123">
        <v>2</v>
      </c>
      <c r="BA69" s="123">
        <f>IF(AZ69=1,G69,0)</f>
        <v>0</v>
      </c>
      <c r="BB69" s="123">
        <f>IF(AZ69=2,G69,0)</f>
        <v>0</v>
      </c>
      <c r="BC69" s="123">
        <f>IF(AZ69=3,G69,0)</f>
        <v>0</v>
      </c>
      <c r="BD69" s="123">
        <f>IF(AZ69=4,G69,0)</f>
        <v>0</v>
      </c>
      <c r="BE69" s="123">
        <f>IF(AZ69=5,G69,0)</f>
        <v>0</v>
      </c>
      <c r="CZ69" s="123">
        <v>7.7999999999999999E-4</v>
      </c>
    </row>
    <row r="70" spans="1:104">
      <c r="A70" s="151">
        <v>27</v>
      </c>
      <c r="B70" s="152" t="s">
        <v>159</v>
      </c>
      <c r="C70" s="153" t="s">
        <v>160</v>
      </c>
      <c r="D70" s="154" t="s">
        <v>73</v>
      </c>
      <c r="E70" s="155">
        <v>281.5</v>
      </c>
      <c r="F70" s="155">
        <v>0</v>
      </c>
      <c r="G70" s="156">
        <f>E70*F70</f>
        <v>0</v>
      </c>
      <c r="O70" s="150">
        <v>2</v>
      </c>
      <c r="AA70" s="123">
        <v>12</v>
      </c>
      <c r="AB70" s="123">
        <v>0</v>
      </c>
      <c r="AC70" s="123">
        <v>27</v>
      </c>
      <c r="AZ70" s="123">
        <v>2</v>
      </c>
      <c r="BA70" s="123">
        <f>IF(AZ70=1,G70,0)</f>
        <v>0</v>
      </c>
      <c r="BB70" s="123">
        <f>IF(AZ70=2,G70,0)</f>
        <v>0</v>
      </c>
      <c r="BC70" s="123">
        <f>IF(AZ70=3,G70,0)</f>
        <v>0</v>
      </c>
      <c r="BD70" s="123">
        <f>IF(AZ70=4,G70,0)</f>
        <v>0</v>
      </c>
      <c r="BE70" s="123">
        <f>IF(AZ70=5,G70,0)</f>
        <v>0</v>
      </c>
      <c r="CZ70" s="123">
        <v>1.0000000000000001E-5</v>
      </c>
    </row>
    <row r="71" spans="1:104">
      <c r="A71" s="151">
        <v>28</v>
      </c>
      <c r="B71" s="152" t="s">
        <v>161</v>
      </c>
      <c r="C71" s="153" t="s">
        <v>162</v>
      </c>
      <c r="D71" s="154" t="s">
        <v>54</v>
      </c>
      <c r="E71" s="155">
        <v>1.9E-2</v>
      </c>
      <c r="F71" s="155">
        <v>0</v>
      </c>
      <c r="G71" s="156">
        <f>E71*F71</f>
        <v>0</v>
      </c>
      <c r="O71" s="150">
        <v>2</v>
      </c>
      <c r="AA71" s="123">
        <v>12</v>
      </c>
      <c r="AB71" s="123">
        <v>0</v>
      </c>
      <c r="AC71" s="123">
        <v>28</v>
      </c>
      <c r="AZ71" s="123">
        <v>2</v>
      </c>
      <c r="BA71" s="123">
        <f>IF(AZ71=1,G71,0)</f>
        <v>0</v>
      </c>
      <c r="BB71" s="123">
        <f>IF(AZ71=2,G71,0)</f>
        <v>0</v>
      </c>
      <c r="BC71" s="123">
        <f>IF(AZ71=3,G71,0)</f>
        <v>0</v>
      </c>
      <c r="BD71" s="123">
        <f>IF(AZ71=4,G71,0)</f>
        <v>0</v>
      </c>
      <c r="BE71" s="123">
        <f>IF(AZ71=5,G71,0)</f>
        <v>0</v>
      </c>
      <c r="CZ71" s="123">
        <v>0</v>
      </c>
    </row>
    <row r="72" spans="1:104">
      <c r="A72" s="163"/>
      <c r="B72" s="164" t="s">
        <v>67</v>
      </c>
      <c r="C72" s="165" t="str">
        <f>CONCATENATE(B65," ",C65)</f>
        <v>713 Izolace tepelné</v>
      </c>
      <c r="D72" s="163"/>
      <c r="E72" s="166"/>
      <c r="F72" s="166"/>
      <c r="G72" s="167">
        <f>SUM(G65:G71)</f>
        <v>0</v>
      </c>
      <c r="O72" s="150">
        <v>4</v>
      </c>
      <c r="BA72" s="168">
        <f>SUM(BA65:BA71)</f>
        <v>0</v>
      </c>
      <c r="BB72" s="168">
        <f>SUM(BB65:BB71)</f>
        <v>0</v>
      </c>
      <c r="BC72" s="168">
        <f>SUM(BC65:BC71)</f>
        <v>0</v>
      </c>
      <c r="BD72" s="168">
        <f>SUM(BD65:BD71)</f>
        <v>0</v>
      </c>
      <c r="BE72" s="168">
        <f>SUM(BE65:BE71)</f>
        <v>0</v>
      </c>
    </row>
    <row r="73" spans="1:104">
      <c r="A73" s="143" t="s">
        <v>65</v>
      </c>
      <c r="B73" s="144" t="s">
        <v>163</v>
      </c>
      <c r="C73" s="145" t="s">
        <v>206</v>
      </c>
      <c r="D73" s="146"/>
      <c r="E73" s="147"/>
      <c r="F73" s="147"/>
      <c r="G73" s="148"/>
      <c r="H73" s="149"/>
      <c r="I73" s="149"/>
      <c r="O73" s="150">
        <v>1</v>
      </c>
    </row>
    <row r="74" spans="1:104" ht="22.5">
      <c r="A74" s="151">
        <v>29</v>
      </c>
      <c r="B74" s="152" t="s">
        <v>164</v>
      </c>
      <c r="C74" s="153" t="s">
        <v>165</v>
      </c>
      <c r="D74" s="154" t="s">
        <v>166</v>
      </c>
      <c r="E74" s="155">
        <v>90</v>
      </c>
      <c r="F74" s="155">
        <v>0</v>
      </c>
      <c r="G74" s="156">
        <f>E74*F74</f>
        <v>0</v>
      </c>
      <c r="O74" s="150">
        <v>2</v>
      </c>
      <c r="AA74" s="123">
        <v>12</v>
      </c>
      <c r="AB74" s="123">
        <v>0</v>
      </c>
      <c r="AC74" s="123">
        <v>29</v>
      </c>
      <c r="AZ74" s="123">
        <v>2</v>
      </c>
      <c r="BA74" s="123">
        <f>IF(AZ74=1,G74,0)</f>
        <v>0</v>
      </c>
      <c r="BB74" s="123">
        <f>IF(AZ74=2,G74,0)</f>
        <v>0</v>
      </c>
      <c r="BC74" s="123">
        <f>IF(AZ74=3,G74,0)</f>
        <v>0</v>
      </c>
      <c r="BD74" s="123">
        <f>IF(AZ74=4,G74,0)</f>
        <v>0</v>
      </c>
      <c r="BE74" s="123">
        <f>IF(AZ74=5,G74,0)</f>
        <v>0</v>
      </c>
      <c r="CZ74" s="123">
        <v>1.1199999999999999E-3</v>
      </c>
    </row>
    <row r="75" spans="1:104">
      <c r="A75" s="163"/>
      <c r="B75" s="164" t="s">
        <v>67</v>
      </c>
      <c r="C75" s="165" t="str">
        <f>CONCATENATE(B73," ",C73)</f>
        <v>722 Vnitřní rozvody</v>
      </c>
      <c r="D75" s="163"/>
      <c r="E75" s="166"/>
      <c r="F75" s="166"/>
      <c r="G75" s="167">
        <f>SUM(G73:G74)</f>
        <v>0</v>
      </c>
      <c r="O75" s="150">
        <v>4</v>
      </c>
      <c r="BA75" s="168">
        <f>SUM(BA73:BA74)</f>
        <v>0</v>
      </c>
      <c r="BB75" s="168">
        <f>SUM(BB73:BB74)</f>
        <v>0</v>
      </c>
      <c r="BC75" s="168">
        <f>SUM(BC73:BC74)</f>
        <v>0</v>
      </c>
      <c r="BD75" s="168">
        <f>SUM(BD73:BD74)</f>
        <v>0</v>
      </c>
      <c r="BE75" s="168">
        <f>SUM(BE73:BE74)</f>
        <v>0</v>
      </c>
    </row>
    <row r="76" spans="1:104">
      <c r="A76" s="143" t="s">
        <v>65</v>
      </c>
      <c r="B76" s="144" t="s">
        <v>167</v>
      </c>
      <c r="C76" s="145" t="s">
        <v>168</v>
      </c>
      <c r="D76" s="146"/>
      <c r="E76" s="147"/>
      <c r="F76" s="147"/>
      <c r="G76" s="148"/>
      <c r="H76" s="149"/>
      <c r="I76" s="149"/>
      <c r="O76" s="150">
        <v>1</v>
      </c>
    </row>
    <row r="77" spans="1:104">
      <c r="A77" s="151">
        <v>30</v>
      </c>
      <c r="B77" s="152" t="s">
        <v>169</v>
      </c>
      <c r="C77" s="153" t="s">
        <v>170</v>
      </c>
      <c r="D77" s="154" t="s">
        <v>73</v>
      </c>
      <c r="E77" s="155">
        <v>35</v>
      </c>
      <c r="F77" s="155">
        <v>0</v>
      </c>
      <c r="G77" s="156">
        <f>E77*F77</f>
        <v>0</v>
      </c>
      <c r="O77" s="150">
        <v>2</v>
      </c>
      <c r="AA77" s="123">
        <v>12</v>
      </c>
      <c r="AB77" s="123">
        <v>0</v>
      </c>
      <c r="AC77" s="123">
        <v>30</v>
      </c>
      <c r="AZ77" s="123">
        <v>2</v>
      </c>
      <c r="BA77" s="123">
        <f>IF(AZ77=1,G77,0)</f>
        <v>0</v>
      </c>
      <c r="BB77" s="123">
        <f>IF(AZ77=2,G77,0)</f>
        <v>0</v>
      </c>
      <c r="BC77" s="123">
        <f>IF(AZ77=3,G77,0)</f>
        <v>0</v>
      </c>
      <c r="BD77" s="123">
        <f>IF(AZ77=4,G77,0)</f>
        <v>0</v>
      </c>
      <c r="BE77" s="123">
        <f>IF(AZ77=5,G77,0)</f>
        <v>0</v>
      </c>
      <c r="CZ77" s="123">
        <v>0</v>
      </c>
    </row>
    <row r="78" spans="1:104">
      <c r="A78" s="151">
        <v>31</v>
      </c>
      <c r="B78" s="152" t="s">
        <v>171</v>
      </c>
      <c r="C78" s="153" t="s">
        <v>172</v>
      </c>
      <c r="D78" s="154" t="s">
        <v>73</v>
      </c>
      <c r="E78" s="155">
        <v>35</v>
      </c>
      <c r="F78" s="155">
        <v>0</v>
      </c>
      <c r="G78" s="156">
        <f>E78*F78</f>
        <v>0</v>
      </c>
      <c r="O78" s="150">
        <v>2</v>
      </c>
      <c r="AA78" s="123">
        <v>12</v>
      </c>
      <c r="AB78" s="123">
        <v>0</v>
      </c>
      <c r="AC78" s="123">
        <v>31</v>
      </c>
      <c r="AZ78" s="123">
        <v>2</v>
      </c>
      <c r="BA78" s="123">
        <f>IF(AZ78=1,G78,0)</f>
        <v>0</v>
      </c>
      <c r="BB78" s="123">
        <f>IF(AZ78=2,G78,0)</f>
        <v>0</v>
      </c>
      <c r="BC78" s="123">
        <f>IF(AZ78=3,G78,0)</f>
        <v>0</v>
      </c>
      <c r="BD78" s="123">
        <f>IF(AZ78=4,G78,0)</f>
        <v>0</v>
      </c>
      <c r="BE78" s="123">
        <f>IF(AZ78=5,G78,0)</f>
        <v>0</v>
      </c>
      <c r="CZ78" s="123">
        <v>0</v>
      </c>
    </row>
    <row r="79" spans="1:104">
      <c r="A79" s="163"/>
      <c r="B79" s="164" t="s">
        <v>67</v>
      </c>
      <c r="C79" s="165" t="str">
        <f>CONCATENATE(B76," ",C76)</f>
        <v>766 Konstrukce truhlářské</v>
      </c>
      <c r="D79" s="163"/>
      <c r="E79" s="166"/>
      <c r="F79" s="166"/>
      <c r="G79" s="167">
        <f>SUM(G76:G78)</f>
        <v>0</v>
      </c>
      <c r="O79" s="150">
        <v>4</v>
      </c>
      <c r="BA79" s="168">
        <f>SUM(BA76:BA78)</f>
        <v>0</v>
      </c>
      <c r="BB79" s="168">
        <f>SUM(BB76:BB78)</f>
        <v>0</v>
      </c>
      <c r="BC79" s="168">
        <f>SUM(BC76:BC78)</f>
        <v>0</v>
      </c>
      <c r="BD79" s="168">
        <f>SUM(BD76:BD78)</f>
        <v>0</v>
      </c>
      <c r="BE79" s="168">
        <f>SUM(BE76:BE78)</f>
        <v>0</v>
      </c>
    </row>
    <row r="80" spans="1:104">
      <c r="A80" s="143" t="s">
        <v>65</v>
      </c>
      <c r="B80" s="144" t="s">
        <v>173</v>
      </c>
      <c r="C80" s="145" t="s">
        <v>174</v>
      </c>
      <c r="D80" s="146"/>
      <c r="E80" s="147"/>
      <c r="F80" s="147"/>
      <c r="G80" s="148"/>
      <c r="H80" s="149"/>
      <c r="I80" s="149"/>
      <c r="O80" s="150">
        <v>1</v>
      </c>
    </row>
    <row r="81" spans="1:104" ht="22.5">
      <c r="A81" s="151">
        <v>32</v>
      </c>
      <c r="B81" s="152" t="s">
        <v>175</v>
      </c>
      <c r="C81" s="153" t="s">
        <v>176</v>
      </c>
      <c r="D81" s="154" t="s">
        <v>73</v>
      </c>
      <c r="E81" s="155">
        <v>281.25</v>
      </c>
      <c r="F81" s="155">
        <v>0</v>
      </c>
      <c r="G81" s="156">
        <f>E81*F81</f>
        <v>0</v>
      </c>
      <c r="O81" s="150">
        <v>2</v>
      </c>
      <c r="AA81" s="123">
        <v>12</v>
      </c>
      <c r="AB81" s="123">
        <v>0</v>
      </c>
      <c r="AC81" s="123">
        <v>32</v>
      </c>
      <c r="AZ81" s="123">
        <v>2</v>
      </c>
      <c r="BA81" s="123">
        <f>IF(AZ81=1,G81,0)</f>
        <v>0</v>
      </c>
      <c r="BB81" s="123">
        <f>IF(AZ81=2,G81,0)</f>
        <v>0</v>
      </c>
      <c r="BC81" s="123">
        <f>IF(AZ81=3,G81,0)</f>
        <v>0</v>
      </c>
      <c r="BD81" s="123">
        <f>IF(AZ81=4,G81,0)</f>
        <v>0</v>
      </c>
      <c r="BE81" s="123">
        <f>IF(AZ81=5,G81,0)</f>
        <v>0</v>
      </c>
      <c r="CZ81" s="123">
        <v>5.1399999999999996E-3</v>
      </c>
    </row>
    <row r="82" spans="1:104" ht="22.5">
      <c r="A82" s="151">
        <v>33</v>
      </c>
      <c r="B82" s="152" t="s">
        <v>177</v>
      </c>
      <c r="C82" s="153" t="s">
        <v>178</v>
      </c>
      <c r="D82" s="154" t="s">
        <v>73</v>
      </c>
      <c r="E82" s="155">
        <v>109.25</v>
      </c>
      <c r="F82" s="155">
        <v>0</v>
      </c>
      <c r="G82" s="156">
        <f>E82*F82</f>
        <v>0</v>
      </c>
      <c r="O82" s="150">
        <v>2</v>
      </c>
      <c r="AA82" s="123">
        <v>12</v>
      </c>
      <c r="AB82" s="123">
        <v>0</v>
      </c>
      <c r="AC82" s="123">
        <v>33</v>
      </c>
      <c r="AZ82" s="123">
        <v>2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9.7300000000000008E-3</v>
      </c>
    </row>
    <row r="83" spans="1:104">
      <c r="A83" s="151">
        <v>34</v>
      </c>
      <c r="B83" s="152" t="s">
        <v>179</v>
      </c>
      <c r="C83" s="153" t="s">
        <v>180</v>
      </c>
      <c r="D83" s="154" t="s">
        <v>73</v>
      </c>
      <c r="E83" s="155">
        <v>109.25</v>
      </c>
      <c r="F83" s="155">
        <v>0</v>
      </c>
      <c r="G83" s="156">
        <f>E83*F83</f>
        <v>0</v>
      </c>
      <c r="O83" s="150">
        <v>2</v>
      </c>
      <c r="AA83" s="123">
        <v>12</v>
      </c>
      <c r="AB83" s="123">
        <v>1</v>
      </c>
      <c r="AC83" s="123">
        <v>34</v>
      </c>
      <c r="AZ83" s="123">
        <v>2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1.9199999999999998E-2</v>
      </c>
    </row>
    <row r="84" spans="1:104">
      <c r="A84" s="151">
        <v>35</v>
      </c>
      <c r="B84" s="152" t="s">
        <v>181</v>
      </c>
      <c r="C84" s="153" t="s">
        <v>182</v>
      </c>
      <c r="D84" s="154" t="s">
        <v>54</v>
      </c>
      <c r="E84" s="155">
        <v>0.06</v>
      </c>
      <c r="F84" s="155">
        <v>0</v>
      </c>
      <c r="G84" s="156">
        <f>E84*F84</f>
        <v>0</v>
      </c>
      <c r="O84" s="150">
        <v>2</v>
      </c>
      <c r="AA84" s="123">
        <v>12</v>
      </c>
      <c r="AB84" s="123">
        <v>0</v>
      </c>
      <c r="AC84" s="123">
        <v>35</v>
      </c>
      <c r="AZ84" s="123">
        <v>2</v>
      </c>
      <c r="BA84" s="123">
        <f>IF(AZ84=1,G84,0)</f>
        <v>0</v>
      </c>
      <c r="BB84" s="123">
        <f>IF(AZ84=2,G84,0)</f>
        <v>0</v>
      </c>
      <c r="BC84" s="123">
        <f>IF(AZ84=3,G84,0)</f>
        <v>0</v>
      </c>
      <c r="BD84" s="123">
        <f>IF(AZ84=4,G84,0)</f>
        <v>0</v>
      </c>
      <c r="BE84" s="123">
        <f>IF(AZ84=5,G84,0)</f>
        <v>0</v>
      </c>
      <c r="CZ84" s="123">
        <v>0</v>
      </c>
    </row>
    <row r="85" spans="1:104">
      <c r="A85" s="163"/>
      <c r="B85" s="164" t="s">
        <v>67</v>
      </c>
      <c r="C85" s="165" t="str">
        <f>CONCATENATE(B80," ",C80)</f>
        <v>771 Podlahy z dlaždic a obklady</v>
      </c>
      <c r="D85" s="163"/>
      <c r="E85" s="166"/>
      <c r="F85" s="166"/>
      <c r="G85" s="167">
        <f>SUM(G80:G84)</f>
        <v>0</v>
      </c>
      <c r="O85" s="150">
        <v>4</v>
      </c>
      <c r="BA85" s="168">
        <f>SUM(BA80:BA84)</f>
        <v>0</v>
      </c>
      <c r="BB85" s="168">
        <f>SUM(BB80:BB84)</f>
        <v>0</v>
      </c>
      <c r="BC85" s="168">
        <f>SUM(BC80:BC84)</f>
        <v>0</v>
      </c>
      <c r="BD85" s="168">
        <f>SUM(BD80:BD84)</f>
        <v>0</v>
      </c>
      <c r="BE85" s="168">
        <f>SUM(BE80:BE84)</f>
        <v>0</v>
      </c>
    </row>
    <row r="86" spans="1:104">
      <c r="A86" s="143" t="s">
        <v>65</v>
      </c>
      <c r="B86" s="144" t="s">
        <v>183</v>
      </c>
      <c r="C86" s="145" t="s">
        <v>184</v>
      </c>
      <c r="D86" s="146"/>
      <c r="E86" s="147"/>
      <c r="F86" s="147"/>
      <c r="G86" s="148"/>
      <c r="H86" s="149"/>
      <c r="I86" s="149"/>
      <c r="O86" s="150">
        <v>1</v>
      </c>
    </row>
    <row r="87" spans="1:104" ht="22.5">
      <c r="A87" s="151">
        <v>36</v>
      </c>
      <c r="B87" s="152" t="s">
        <v>185</v>
      </c>
      <c r="C87" s="153" t="s">
        <v>186</v>
      </c>
      <c r="D87" s="154" t="s">
        <v>73</v>
      </c>
      <c r="E87" s="155">
        <v>588.6</v>
      </c>
      <c r="F87" s="155">
        <v>0</v>
      </c>
      <c r="G87" s="156">
        <f>E87*F87</f>
        <v>0</v>
      </c>
      <c r="O87" s="150">
        <v>2</v>
      </c>
      <c r="AA87" s="123">
        <v>12</v>
      </c>
      <c r="AB87" s="123">
        <v>0</v>
      </c>
      <c r="AC87" s="123">
        <v>36</v>
      </c>
      <c r="AZ87" s="123">
        <v>2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2.0000000000000001E-4</v>
      </c>
    </row>
    <row r="88" spans="1:104">
      <c r="A88" s="157"/>
      <c r="B88" s="158"/>
      <c r="C88" s="196" t="s">
        <v>187</v>
      </c>
      <c r="D88" s="197"/>
      <c r="E88" s="159">
        <v>0</v>
      </c>
      <c r="F88" s="160"/>
      <c r="G88" s="161"/>
      <c r="M88" s="162" t="s">
        <v>187</v>
      </c>
      <c r="O88" s="150"/>
    </row>
    <row r="89" spans="1:104">
      <c r="A89" s="157"/>
      <c r="B89" s="158"/>
      <c r="C89" s="196" t="s">
        <v>74</v>
      </c>
      <c r="D89" s="197"/>
      <c r="E89" s="159">
        <v>281.25</v>
      </c>
      <c r="F89" s="160"/>
      <c r="G89" s="161"/>
      <c r="M89" s="162" t="s">
        <v>74</v>
      </c>
      <c r="O89" s="150"/>
    </row>
    <row r="90" spans="1:104">
      <c r="A90" s="157"/>
      <c r="B90" s="158"/>
      <c r="C90" s="196" t="s">
        <v>188</v>
      </c>
      <c r="D90" s="197"/>
      <c r="E90" s="159">
        <v>0</v>
      </c>
      <c r="F90" s="160"/>
      <c r="G90" s="161"/>
      <c r="M90" s="162" t="s">
        <v>188</v>
      </c>
      <c r="O90" s="150"/>
    </row>
    <row r="91" spans="1:104">
      <c r="A91" s="157"/>
      <c r="B91" s="158"/>
      <c r="C91" s="196" t="s">
        <v>189</v>
      </c>
      <c r="D91" s="197"/>
      <c r="E91" s="159">
        <v>139.05000000000001</v>
      </c>
      <c r="F91" s="160"/>
      <c r="G91" s="161"/>
      <c r="M91" s="162" t="s">
        <v>189</v>
      </c>
      <c r="O91" s="150"/>
    </row>
    <row r="92" spans="1:104">
      <c r="A92" s="157"/>
      <c r="B92" s="158"/>
      <c r="C92" s="196" t="s">
        <v>190</v>
      </c>
      <c r="D92" s="197"/>
      <c r="E92" s="159">
        <v>36.6</v>
      </c>
      <c r="F92" s="160"/>
      <c r="G92" s="161"/>
      <c r="M92" s="162" t="s">
        <v>190</v>
      </c>
      <c r="O92" s="150"/>
    </row>
    <row r="93" spans="1:104">
      <c r="A93" s="157"/>
      <c r="B93" s="158"/>
      <c r="C93" s="196" t="s">
        <v>191</v>
      </c>
      <c r="D93" s="197"/>
      <c r="E93" s="159">
        <v>33.6</v>
      </c>
      <c r="F93" s="160"/>
      <c r="G93" s="161"/>
      <c r="M93" s="162" t="s">
        <v>191</v>
      </c>
      <c r="O93" s="150"/>
    </row>
    <row r="94" spans="1:104">
      <c r="A94" s="157"/>
      <c r="B94" s="158"/>
      <c r="C94" s="196" t="s">
        <v>192</v>
      </c>
      <c r="D94" s="197"/>
      <c r="E94" s="159">
        <v>36.6</v>
      </c>
      <c r="F94" s="160"/>
      <c r="G94" s="161"/>
      <c r="M94" s="162" t="s">
        <v>192</v>
      </c>
      <c r="O94" s="150"/>
    </row>
    <row r="95" spans="1:104">
      <c r="A95" s="157"/>
      <c r="B95" s="158"/>
      <c r="C95" s="196" t="s">
        <v>193</v>
      </c>
      <c r="D95" s="197"/>
      <c r="E95" s="159">
        <v>61.5</v>
      </c>
      <c r="F95" s="160"/>
      <c r="G95" s="161"/>
      <c r="M95" s="162" t="s">
        <v>193</v>
      </c>
      <c r="O95" s="150"/>
    </row>
    <row r="96" spans="1:104">
      <c r="A96" s="151">
        <v>37</v>
      </c>
      <c r="B96" s="152" t="s">
        <v>194</v>
      </c>
      <c r="C96" s="153" t="s">
        <v>195</v>
      </c>
      <c r="D96" s="154" t="s">
        <v>73</v>
      </c>
      <c r="E96" s="155">
        <v>588.6</v>
      </c>
      <c r="F96" s="155">
        <v>0</v>
      </c>
      <c r="G96" s="156">
        <f>E96*F96</f>
        <v>0</v>
      </c>
      <c r="O96" s="150">
        <v>2</v>
      </c>
      <c r="AA96" s="123">
        <v>12</v>
      </c>
      <c r="AB96" s="123">
        <v>0</v>
      </c>
      <c r="AC96" s="123">
        <v>37</v>
      </c>
      <c r="AZ96" s="123">
        <v>2</v>
      </c>
      <c r="BA96" s="123">
        <f>IF(AZ96=1,G96,0)</f>
        <v>0</v>
      </c>
      <c r="BB96" s="123">
        <f>IF(AZ96=2,G96,0)</f>
        <v>0</v>
      </c>
      <c r="BC96" s="123">
        <f>IF(AZ96=3,G96,0)</f>
        <v>0</v>
      </c>
      <c r="BD96" s="123">
        <f>IF(AZ96=4,G96,0)</f>
        <v>0</v>
      </c>
      <c r="BE96" s="123">
        <f>IF(AZ96=5,G96,0)</f>
        <v>0</v>
      </c>
      <c r="CZ96" s="123">
        <v>0</v>
      </c>
    </row>
    <row r="97" spans="1:104">
      <c r="A97" s="157"/>
      <c r="B97" s="158"/>
      <c r="C97" s="196" t="s">
        <v>196</v>
      </c>
      <c r="D97" s="197"/>
      <c r="E97" s="159">
        <v>588.6</v>
      </c>
      <c r="F97" s="160"/>
      <c r="G97" s="161"/>
      <c r="M97" s="162" t="s">
        <v>196</v>
      </c>
      <c r="O97" s="150"/>
    </row>
    <row r="98" spans="1:104">
      <c r="A98" s="151">
        <v>38</v>
      </c>
      <c r="B98" s="152" t="s">
        <v>197</v>
      </c>
      <c r="C98" s="153" t="s">
        <v>198</v>
      </c>
      <c r="D98" s="154" t="s">
        <v>73</v>
      </c>
      <c r="E98" s="155">
        <v>588.6</v>
      </c>
      <c r="F98" s="155">
        <v>0</v>
      </c>
      <c r="G98" s="156">
        <f>E98*F98</f>
        <v>0</v>
      </c>
      <c r="O98" s="150">
        <v>2</v>
      </c>
      <c r="AA98" s="123">
        <v>12</v>
      </c>
      <c r="AB98" s="123">
        <v>0</v>
      </c>
      <c r="AC98" s="123">
        <v>38</v>
      </c>
      <c r="AZ98" s="123">
        <v>2</v>
      </c>
      <c r="BA98" s="123">
        <f>IF(AZ98=1,G98,0)</f>
        <v>0</v>
      </c>
      <c r="BB98" s="123">
        <f>IF(AZ98=2,G98,0)</f>
        <v>0</v>
      </c>
      <c r="BC98" s="123">
        <f>IF(AZ98=3,G98,0)</f>
        <v>0</v>
      </c>
      <c r="BD98" s="123">
        <f>IF(AZ98=4,G98,0)</f>
        <v>0</v>
      </c>
      <c r="BE98" s="123">
        <f>IF(AZ98=5,G98,0)</f>
        <v>0</v>
      </c>
      <c r="CZ98" s="123">
        <v>0</v>
      </c>
    </row>
    <row r="99" spans="1:104">
      <c r="A99" s="163"/>
      <c r="B99" s="164" t="s">
        <v>67</v>
      </c>
      <c r="C99" s="165" t="str">
        <f>CONCATENATE(B86," ",C86)</f>
        <v>784 Malby</v>
      </c>
      <c r="D99" s="163"/>
      <c r="E99" s="166"/>
      <c r="F99" s="166"/>
      <c r="G99" s="167">
        <f>SUM(G86:G98)</f>
        <v>0</v>
      </c>
      <c r="O99" s="150">
        <v>4</v>
      </c>
      <c r="BA99" s="168">
        <f>SUM(BA86:BA98)</f>
        <v>0</v>
      </c>
      <c r="BB99" s="168">
        <f>SUM(BB86:BB98)</f>
        <v>0</v>
      </c>
      <c r="BC99" s="168">
        <f>SUM(BC86:BC98)</f>
        <v>0</v>
      </c>
      <c r="BD99" s="168">
        <f>SUM(BD86:BD98)</f>
        <v>0</v>
      </c>
      <c r="BE99" s="168">
        <f>SUM(BE86:BE98)</f>
        <v>0</v>
      </c>
    </row>
    <row r="100" spans="1:104">
      <c r="A100" s="124"/>
      <c r="B100" s="124"/>
      <c r="C100" s="124"/>
      <c r="D100" s="124"/>
      <c r="E100" s="124"/>
      <c r="F100" s="124"/>
      <c r="G100" s="124"/>
    </row>
    <row r="101" spans="1:104">
      <c r="E101" s="123"/>
    </row>
    <row r="102" spans="1:104">
      <c r="E102" s="123"/>
    </row>
    <row r="103" spans="1:104">
      <c r="E103" s="123"/>
    </row>
    <row r="104" spans="1:104">
      <c r="E104" s="123"/>
    </row>
    <row r="105" spans="1:104">
      <c r="E105" s="123"/>
    </row>
    <row r="106" spans="1:104">
      <c r="E106" s="123"/>
    </row>
    <row r="107" spans="1:104">
      <c r="E107" s="123"/>
    </row>
    <row r="108" spans="1:104">
      <c r="E108" s="123"/>
    </row>
    <row r="109" spans="1:104">
      <c r="E109" s="123"/>
    </row>
    <row r="110" spans="1:104">
      <c r="E110" s="123"/>
    </row>
    <row r="111" spans="1:104">
      <c r="E111" s="123"/>
    </row>
    <row r="112" spans="1:104">
      <c r="E112" s="123"/>
    </row>
    <row r="113" spans="1:7">
      <c r="E113" s="123"/>
    </row>
    <row r="114" spans="1:7">
      <c r="E114" s="123"/>
    </row>
    <row r="115" spans="1:7">
      <c r="E115" s="123"/>
    </row>
    <row r="116" spans="1:7">
      <c r="E116" s="123"/>
    </row>
    <row r="117" spans="1:7">
      <c r="E117" s="123"/>
    </row>
    <row r="118" spans="1:7">
      <c r="E118" s="123"/>
    </row>
    <row r="119" spans="1:7">
      <c r="E119" s="123"/>
    </row>
    <row r="120" spans="1:7">
      <c r="E120" s="123"/>
    </row>
    <row r="121" spans="1:7">
      <c r="E121" s="123"/>
    </row>
    <row r="122" spans="1:7">
      <c r="E122" s="123"/>
    </row>
    <row r="123" spans="1:7">
      <c r="A123" s="169"/>
      <c r="B123" s="169"/>
      <c r="C123" s="169"/>
      <c r="D123" s="169"/>
      <c r="E123" s="169"/>
      <c r="F123" s="169"/>
      <c r="G123" s="169"/>
    </row>
    <row r="124" spans="1:7">
      <c r="A124" s="169"/>
      <c r="B124" s="169"/>
      <c r="C124" s="169"/>
      <c r="D124" s="169"/>
      <c r="E124" s="169"/>
      <c r="F124" s="169"/>
      <c r="G124" s="169"/>
    </row>
    <row r="125" spans="1:7">
      <c r="A125" s="169"/>
      <c r="B125" s="169"/>
      <c r="C125" s="169"/>
      <c r="D125" s="169"/>
      <c r="E125" s="169"/>
      <c r="F125" s="169"/>
      <c r="G125" s="169"/>
    </row>
    <row r="126" spans="1:7">
      <c r="A126" s="169"/>
      <c r="B126" s="169"/>
      <c r="C126" s="169"/>
      <c r="D126" s="169"/>
      <c r="E126" s="169"/>
      <c r="F126" s="169"/>
      <c r="G126" s="169"/>
    </row>
    <row r="127" spans="1:7">
      <c r="E127" s="123"/>
    </row>
    <row r="128" spans="1:7">
      <c r="E128" s="123"/>
    </row>
    <row r="129" spans="5:5">
      <c r="E129" s="123"/>
    </row>
    <row r="130" spans="5:5">
      <c r="E130" s="123"/>
    </row>
    <row r="131" spans="5:5">
      <c r="E131" s="123"/>
    </row>
    <row r="132" spans="5:5">
      <c r="E132" s="123"/>
    </row>
    <row r="133" spans="5:5">
      <c r="E133" s="123"/>
    </row>
    <row r="134" spans="5:5">
      <c r="E134" s="123"/>
    </row>
    <row r="135" spans="5:5">
      <c r="E135" s="123"/>
    </row>
    <row r="136" spans="5:5">
      <c r="E136" s="123"/>
    </row>
    <row r="137" spans="5:5">
      <c r="E137" s="123"/>
    </row>
    <row r="138" spans="5:5">
      <c r="E138" s="123"/>
    </row>
    <row r="139" spans="5:5">
      <c r="E139" s="123"/>
    </row>
    <row r="140" spans="5:5">
      <c r="E140" s="123"/>
    </row>
    <row r="141" spans="5:5">
      <c r="E141" s="123"/>
    </row>
    <row r="142" spans="5:5">
      <c r="E142" s="123"/>
    </row>
    <row r="143" spans="5:5">
      <c r="E143" s="123"/>
    </row>
    <row r="144" spans="5:5">
      <c r="E144" s="123"/>
    </row>
    <row r="145" spans="1:7">
      <c r="E145" s="123"/>
    </row>
    <row r="146" spans="1:7">
      <c r="E146" s="123"/>
    </row>
    <row r="147" spans="1:7">
      <c r="E147" s="123"/>
    </row>
    <row r="148" spans="1:7">
      <c r="E148" s="123"/>
    </row>
    <row r="149" spans="1:7">
      <c r="E149" s="123"/>
    </row>
    <row r="150" spans="1:7">
      <c r="E150" s="123"/>
    </row>
    <row r="151" spans="1:7">
      <c r="E151" s="123"/>
    </row>
    <row r="152" spans="1:7">
      <c r="E152" s="123"/>
    </row>
    <row r="153" spans="1:7">
      <c r="E153" s="123"/>
    </row>
    <row r="154" spans="1:7">
      <c r="E154" s="123"/>
    </row>
    <row r="155" spans="1:7">
      <c r="E155" s="123"/>
    </row>
    <row r="156" spans="1:7">
      <c r="E156" s="123"/>
    </row>
    <row r="157" spans="1:7">
      <c r="E157" s="123"/>
    </row>
    <row r="158" spans="1:7">
      <c r="A158" s="170"/>
      <c r="B158" s="170"/>
    </row>
    <row r="159" spans="1:7">
      <c r="A159" s="169"/>
      <c r="B159" s="169"/>
      <c r="C159" s="172"/>
      <c r="D159" s="172"/>
      <c r="E159" s="173"/>
      <c r="F159" s="172"/>
      <c r="G159" s="174"/>
    </row>
    <row r="160" spans="1:7">
      <c r="A160" s="175"/>
      <c r="B160" s="175"/>
      <c r="C160" s="169"/>
      <c r="D160" s="169"/>
      <c r="E160" s="176"/>
      <c r="F160" s="169"/>
      <c r="G160" s="169"/>
    </row>
    <row r="161" spans="1:7">
      <c r="A161" s="169"/>
      <c r="B161" s="169"/>
      <c r="C161" s="169"/>
      <c r="D161" s="169"/>
      <c r="E161" s="176"/>
      <c r="F161" s="169"/>
      <c r="G161" s="169"/>
    </row>
    <row r="162" spans="1:7">
      <c r="A162" s="169"/>
      <c r="B162" s="169"/>
      <c r="C162" s="169"/>
      <c r="D162" s="169"/>
      <c r="E162" s="176"/>
      <c r="F162" s="169"/>
      <c r="G162" s="169"/>
    </row>
    <row r="163" spans="1:7">
      <c r="A163" s="169"/>
      <c r="B163" s="169"/>
      <c r="C163" s="169"/>
      <c r="D163" s="169"/>
      <c r="E163" s="176"/>
      <c r="F163" s="169"/>
      <c r="G163" s="169"/>
    </row>
    <row r="164" spans="1:7">
      <c r="A164" s="169"/>
      <c r="B164" s="169"/>
      <c r="C164" s="169"/>
      <c r="D164" s="169"/>
      <c r="E164" s="176"/>
      <c r="F164" s="169"/>
      <c r="G164" s="169"/>
    </row>
    <row r="165" spans="1:7">
      <c r="A165" s="169"/>
      <c r="B165" s="169"/>
      <c r="C165" s="169"/>
      <c r="D165" s="169"/>
      <c r="E165" s="176"/>
      <c r="F165" s="169"/>
      <c r="G165" s="169"/>
    </row>
    <row r="166" spans="1:7">
      <c r="A166" s="169"/>
      <c r="B166" s="169"/>
      <c r="C166" s="169"/>
      <c r="D166" s="169"/>
      <c r="E166" s="176"/>
      <c r="F166" s="169"/>
      <c r="G166" s="169"/>
    </row>
    <row r="167" spans="1:7">
      <c r="A167" s="169"/>
      <c r="B167" s="169"/>
      <c r="C167" s="169"/>
      <c r="D167" s="169"/>
      <c r="E167" s="176"/>
      <c r="F167" s="169"/>
      <c r="G167" s="169"/>
    </row>
    <row r="168" spans="1:7">
      <c r="A168" s="169"/>
      <c r="B168" s="169"/>
      <c r="C168" s="169"/>
      <c r="D168" s="169"/>
      <c r="E168" s="176"/>
      <c r="F168" s="169"/>
      <c r="G168" s="169"/>
    </row>
    <row r="169" spans="1:7">
      <c r="A169" s="169"/>
      <c r="B169" s="169"/>
      <c r="C169" s="169"/>
      <c r="D169" s="169"/>
      <c r="E169" s="176"/>
      <c r="F169" s="169"/>
      <c r="G169" s="169"/>
    </row>
    <row r="170" spans="1:7">
      <c r="A170" s="169"/>
      <c r="B170" s="169"/>
      <c r="C170" s="169"/>
      <c r="D170" s="169"/>
      <c r="E170" s="176"/>
      <c r="F170" s="169"/>
      <c r="G170" s="169"/>
    </row>
    <row r="171" spans="1:7">
      <c r="A171" s="169"/>
      <c r="B171" s="169"/>
      <c r="C171" s="169"/>
      <c r="D171" s="169"/>
      <c r="E171" s="176"/>
      <c r="F171" s="169"/>
      <c r="G171" s="169"/>
    </row>
    <row r="172" spans="1:7">
      <c r="A172" s="169"/>
      <c r="B172" s="169"/>
      <c r="C172" s="169"/>
      <c r="D172" s="169"/>
      <c r="E172" s="176"/>
      <c r="F172" s="169"/>
      <c r="G172" s="169"/>
    </row>
  </sheetData>
  <mergeCells count="27">
    <mergeCell ref="C47:D47"/>
    <mergeCell ref="A1:G1"/>
    <mergeCell ref="A3:B3"/>
    <mergeCell ref="A4:B4"/>
    <mergeCell ref="E4:G4"/>
    <mergeCell ref="C9:D9"/>
    <mergeCell ref="C34:D34"/>
    <mergeCell ref="C37:D37"/>
    <mergeCell ref="C42:D42"/>
    <mergeCell ref="C43:D43"/>
    <mergeCell ref="C45:D45"/>
    <mergeCell ref="C59:D59"/>
    <mergeCell ref="C67:D67"/>
    <mergeCell ref="C48:D48"/>
    <mergeCell ref="C49:D49"/>
    <mergeCell ref="C51:D51"/>
    <mergeCell ref="C53:D53"/>
    <mergeCell ref="C55:D55"/>
    <mergeCell ref="C97:D97"/>
    <mergeCell ref="C88:D88"/>
    <mergeCell ref="C89:D89"/>
    <mergeCell ref="C90:D90"/>
    <mergeCell ref="C91:D91"/>
    <mergeCell ref="C92:D92"/>
    <mergeCell ref="C93:D93"/>
    <mergeCell ref="C94:D94"/>
    <mergeCell ref="C95:D95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Alena</cp:lastModifiedBy>
  <dcterms:created xsi:type="dcterms:W3CDTF">2018-03-22T07:11:01Z</dcterms:created>
  <dcterms:modified xsi:type="dcterms:W3CDTF">2018-03-22T07:25:56Z</dcterms:modified>
</cp:coreProperties>
</file>